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800" windowHeight="16320"/>
  </bookViews>
  <sheets>
    <sheet name="RIEPILOGO" sheetId="1" r:id="rId1"/>
    <sheet name="Foglio1" sheetId="2" r:id="rId2"/>
  </sheets>
  <definedNames>
    <definedName name="_xlnm.Print_Area" localSheetId="1">Foglio1!$A$1:$R$57</definedName>
    <definedName name="Excel_BuiltIn__FilterDatabase" localSheetId="0">RIEPILOGO!$A$4:$O$128</definedName>
    <definedName name="Payment_Needed">"""Pagamento richiesto"""</definedName>
    <definedName name="Reimbursement">"""Rimborso"""</definedName>
  </definedNames>
  <calcPr calcId="125725" iterateDelta="1E-4" concurrentCalc="0"/>
</workbook>
</file>

<file path=xl/calcChain.xml><?xml version="1.0" encoding="utf-8"?>
<calcChain xmlns="http://schemas.openxmlformats.org/spreadsheetml/2006/main">
  <c r="R54" i="2"/>
  <c r="R48"/>
  <c r="R41"/>
  <c r="R38"/>
  <c r="R29"/>
  <c r="R23"/>
  <c r="R20"/>
  <c r="R16"/>
  <c r="R12"/>
  <c r="R9"/>
  <c r="N127" i="1"/>
  <c r="I127"/>
  <c r="N126"/>
  <c r="I126"/>
  <c r="N125"/>
  <c r="I125"/>
  <c r="N124"/>
  <c r="I124"/>
  <c r="N113"/>
  <c r="I113"/>
  <c r="N112"/>
  <c r="I112"/>
  <c r="N111"/>
  <c r="I111"/>
  <c r="N110"/>
  <c r="I110"/>
  <c r="N108"/>
  <c r="I108"/>
  <c r="N107"/>
  <c r="I107"/>
  <c r="N105"/>
  <c r="I105"/>
  <c r="N101"/>
  <c r="I101"/>
  <c r="N100"/>
  <c r="I100"/>
  <c r="N99"/>
  <c r="I99"/>
  <c r="N98"/>
  <c r="I98"/>
  <c r="N97"/>
  <c r="I97"/>
  <c r="N95"/>
  <c r="I95"/>
  <c r="N94"/>
  <c r="I94"/>
  <c r="N91"/>
  <c r="I91"/>
  <c r="N90"/>
  <c r="I90"/>
  <c r="N88"/>
  <c r="I88"/>
  <c r="N87"/>
  <c r="I87"/>
  <c r="N86"/>
  <c r="I86"/>
  <c r="N85"/>
  <c r="I85"/>
  <c r="N75"/>
  <c r="I75"/>
  <c r="N74"/>
  <c r="I74"/>
  <c r="N73"/>
  <c r="I73"/>
  <c r="N72"/>
  <c r="I72"/>
  <c r="N71"/>
  <c r="I71"/>
  <c r="N70"/>
  <c r="I70"/>
  <c r="N69"/>
  <c r="I69"/>
  <c r="N68"/>
  <c r="I68"/>
  <c r="N67"/>
  <c r="I67"/>
  <c r="N66"/>
  <c r="I66"/>
  <c r="N65"/>
  <c r="I65"/>
  <c r="N60"/>
  <c r="I60"/>
  <c r="N58"/>
  <c r="I58"/>
  <c r="N57"/>
  <c r="I57"/>
  <c r="N56"/>
  <c r="I56"/>
  <c r="N55"/>
  <c r="I55"/>
  <c r="N50"/>
  <c r="N49"/>
  <c r="N48"/>
  <c r="I48"/>
  <c r="N47"/>
  <c r="I47"/>
  <c r="O47"/>
  <c r="N46"/>
  <c r="I46"/>
  <c r="N45"/>
  <c r="I45"/>
  <c r="N44"/>
  <c r="I44"/>
  <c r="O44"/>
  <c r="N42"/>
  <c r="I42"/>
  <c r="N41"/>
  <c r="I41"/>
  <c r="N40"/>
  <c r="I40"/>
  <c r="O40"/>
  <c r="N39"/>
  <c r="I39"/>
  <c r="N38"/>
  <c r="I38"/>
  <c r="O38"/>
  <c r="N37"/>
  <c r="I37"/>
  <c r="O37"/>
  <c r="N36"/>
  <c r="N35"/>
  <c r="N34"/>
  <c r="N33"/>
  <c r="N32"/>
  <c r="I32"/>
  <c r="N31"/>
  <c r="I31"/>
  <c r="O31"/>
  <c r="N30"/>
  <c r="I30"/>
  <c r="O30"/>
  <c r="N29"/>
  <c r="I29"/>
  <c r="N28"/>
  <c r="I28"/>
  <c r="O28"/>
  <c r="N27"/>
  <c r="I27"/>
  <c r="N26"/>
  <c r="I26"/>
  <c r="N25"/>
  <c r="I25"/>
  <c r="O25"/>
  <c r="N24"/>
  <c r="I24"/>
  <c r="N23"/>
  <c r="I23"/>
  <c r="N22"/>
  <c r="I22"/>
  <c r="N21"/>
  <c r="I21"/>
  <c r="N20"/>
  <c r="I20"/>
  <c r="O20"/>
  <c r="N19"/>
  <c r="I19"/>
  <c r="O19"/>
  <c r="N16"/>
  <c r="I16"/>
  <c r="O16"/>
  <c r="N15"/>
  <c r="I15"/>
  <c r="O15"/>
  <c r="N14"/>
  <c r="I14"/>
  <c r="N13"/>
  <c r="I13"/>
  <c r="N12"/>
  <c r="I12"/>
  <c r="O12"/>
  <c r="N11"/>
  <c r="I11"/>
  <c r="O11"/>
  <c r="N10"/>
  <c r="I10"/>
  <c r="O10"/>
  <c r="N9"/>
  <c r="I9"/>
  <c r="O9"/>
  <c r="N8"/>
  <c r="I8"/>
  <c r="N7"/>
  <c r="I7"/>
  <c r="N6"/>
  <c r="I6"/>
  <c r="N5"/>
  <c r="I5"/>
  <c r="O88"/>
  <c r="R30" i="2"/>
  <c r="Q30"/>
  <c r="R55"/>
  <c r="Q55"/>
  <c r="O126" i="1"/>
  <c r="O127"/>
  <c r="O8"/>
  <c r="O57"/>
  <c r="O85"/>
  <c r="O32"/>
  <c r="O72"/>
  <c r="O101"/>
  <c r="O21"/>
  <c r="O45"/>
  <c r="O56"/>
  <c r="O60"/>
  <c r="O68"/>
  <c r="O7"/>
  <c r="O24"/>
  <c r="O73"/>
  <c r="O39"/>
  <c r="O90"/>
  <c r="O94"/>
  <c r="O97"/>
  <c r="O110"/>
  <c r="O112"/>
  <c r="O113"/>
  <c r="O66"/>
  <c r="O26"/>
  <c r="O75"/>
  <c r="O5"/>
  <c r="O22"/>
  <c r="O42"/>
  <c r="O71"/>
  <c r="O87"/>
  <c r="O98"/>
  <c r="O6"/>
  <c r="O14"/>
  <c r="O23"/>
  <c r="O41"/>
  <c r="O58"/>
  <c r="O70"/>
  <c r="O86"/>
  <c r="O99"/>
  <c r="O108"/>
  <c r="O125"/>
  <c r="O13"/>
  <c r="O29"/>
  <c r="O69"/>
  <c r="O100"/>
  <c r="O107"/>
  <c r="O124"/>
  <c r="O27"/>
  <c r="O46"/>
  <c r="O48"/>
  <c r="O55"/>
  <c r="O65"/>
  <c r="O67"/>
  <c r="O74"/>
  <c r="O91"/>
  <c r="O95"/>
  <c r="O105"/>
  <c r="O111"/>
  <c r="Q56" i="2"/>
</calcChain>
</file>

<file path=xl/sharedStrings.xml><?xml version="1.0" encoding="utf-8"?>
<sst xmlns="http://schemas.openxmlformats.org/spreadsheetml/2006/main" count="267" uniqueCount="222">
  <si>
    <t>INDICI DI VALUTAZIONE DELLA PROBABILITA'</t>
  </si>
  <si>
    <t>VALORI
PROBABILITA'</t>
  </si>
  <si>
    <t>INDICI VALUTAZIONE DELL'IMPATTO</t>
  </si>
  <si>
    <t>VALORI IMPATTO</t>
  </si>
  <si>
    <t>VALUTAZIONE COMPLESSIVA DEL RISCHIO</t>
  </si>
  <si>
    <t>DISCREZIONALITA'</t>
  </si>
  <si>
    <t>RILEVANZA ESTERNA</t>
  </si>
  <si>
    <t>COMPLESSITA' DEL PROCESSO</t>
  </si>
  <si>
    <t>VALORE ECONOMICO</t>
  </si>
  <si>
    <t>FRAZIONABILITA' DEL PROCESSO</t>
  </si>
  <si>
    <t>CONTROLLI</t>
  </si>
  <si>
    <t>IMPATTO ORGANIZZATIVO</t>
  </si>
  <si>
    <t>IMPATTO ECONOMICO</t>
  </si>
  <si>
    <t>IMPATTO REPUTAZIONALE</t>
  </si>
  <si>
    <t>IMPATTO ORGANIZZATIVO, ECONOMICO, DI IMMAGINE</t>
  </si>
  <si>
    <t>AREA DI RISCHIO</t>
  </si>
  <si>
    <t>PROCESSO</t>
  </si>
  <si>
    <t>A1</t>
  </si>
  <si>
    <t>A2</t>
  </si>
  <si>
    <t>A3</t>
  </si>
  <si>
    <t>A4</t>
  </si>
  <si>
    <t>A5</t>
  </si>
  <si>
    <t>A6</t>
  </si>
  <si>
    <t>A</t>
  </si>
  <si>
    <t>B1</t>
  </si>
  <si>
    <t>B2</t>
  </si>
  <si>
    <t>B3</t>
  </si>
  <si>
    <t>B4</t>
  </si>
  <si>
    <t>B</t>
  </si>
  <si>
    <t>A x B</t>
  </si>
  <si>
    <t xml:space="preserve"> Area 1 - Acquisizione e progressione di personale</t>
  </si>
  <si>
    <t>Procedure di reclutamento del personale tramite concorso</t>
  </si>
  <si>
    <t>Progressione del personale</t>
  </si>
  <si>
    <t>Procedure di reclutamento del personale tramite scorrimento di graduatoria di altro ente</t>
  </si>
  <si>
    <t>Attivazione procedura mobilità esterna</t>
  </si>
  <si>
    <t>Autorizzazioni allo svolgimento  di attività da parte dei dipendenti</t>
  </si>
  <si>
    <t>Assunzione tramite agenzie interinali</t>
  </si>
  <si>
    <t>Esercizio del potere di autotutela di atti amministrativi (revoca/annullamento, convalida, ritiro ecc.)</t>
  </si>
  <si>
    <t>Area 2 - Contratti Pubblici</t>
  </si>
  <si>
    <t>Affidamento di forniture, servizi, lavori &lt; € 40.000</t>
  </si>
  <si>
    <t>Affidamento di lavori, servizi o forniture &gt; € 40.000 con procedura aperta</t>
  </si>
  <si>
    <t>Affidamento di lavori, servizi o forniture &gt; € 40.000 con procedura negoziata</t>
  </si>
  <si>
    <t>Affidamento di lavori di somma urgenza e di protezione civile</t>
  </si>
  <si>
    <t>Affidamento di servizi a cooperativa sociale</t>
  </si>
  <si>
    <t>Determinazioni a contrarre</t>
  </si>
  <si>
    <t>Rescissione o  risoluzione del  contratto</t>
  </si>
  <si>
    <t>Approvazione progetto di fattibilità tecnica ed economica /definitivo</t>
  </si>
  <si>
    <t>Approvazione progetto esecutivo</t>
  </si>
  <si>
    <t>Approvazione perizia progettuale suppletiva e di variante</t>
  </si>
  <si>
    <t>Concessione proroga termini contrattuali</t>
  </si>
  <si>
    <t>Risposta ad esposti e ricorsi</t>
  </si>
  <si>
    <t>Finanza di progetto</t>
  </si>
  <si>
    <t>Espropriazioni per pubblica utilità</t>
  </si>
  <si>
    <t>Espropriazioni ex art. 42 bis DPR 327/2002</t>
  </si>
  <si>
    <t>Scelta del RUP, del supporto al RUP e della direzione lavori</t>
  </si>
  <si>
    <t>Verifica delle prestazioni nella fase dell'esecuzione del contratto</t>
  </si>
  <si>
    <t>Autorizzazione al subappalto</t>
  </si>
  <si>
    <t>Sostituzione del contraente in relazione ad operazioni di cessione di azienda o altra vicenda soggettiva dell'operatore economico</t>
  </si>
  <si>
    <t>Liquidazioni e collaudi di opere, forniture di beni e servizi</t>
  </si>
  <si>
    <t>Applicazioni penali in esecuzione del contratto</t>
  </si>
  <si>
    <t>Utilizzo di rimedi di risoluzione delle controversie alternativi a quelli giurisdizionali</t>
  </si>
  <si>
    <t>Autorizzazioni concessioni suolo pubblico</t>
  </si>
  <si>
    <t>Autorizzazioni codice della strada</t>
  </si>
  <si>
    <t>Autorizzazioni manifestazioni sportive, culturali, turistiche</t>
  </si>
  <si>
    <t>Altre autorizzazioni (cimiteriali, altro)</t>
  </si>
  <si>
    <t>Attività svolte sulla base di autocertificazioni e soggette a controllo (SCIA )</t>
  </si>
  <si>
    <t>Procedimenti unici SUAPE  di cui all'allegato B) alla deliberazione della G.R. n. 11/2014 del 28.02.2017</t>
  </si>
  <si>
    <t>Permessi di costruire</t>
  </si>
  <si>
    <t>Permessi di costruire in sanatoria e provvedimenti nell'ambito del condono edilizio</t>
  </si>
  <si>
    <t>Autorizzazione paesaggistica</t>
  </si>
  <si>
    <t>Calcoli oneri urbanizzazione e costo di costruzione</t>
  </si>
  <si>
    <t>Rilascio autorizzazioni commerciali di media/grande struttura di vendita e altre autorizzazioni previste dalla normativa statale e regionale in materia di commercio</t>
  </si>
  <si>
    <t>Autorizzazioni e pareri in materia di concessioni minerarie e  cave</t>
  </si>
  <si>
    <t>Attività di controllo di dichiarazioni autocertificative in ambito SUAPE</t>
  </si>
  <si>
    <t>Concessione impianti pubblicitari</t>
  </si>
  <si>
    <t>Accesso anziani e disabili in strutture residenziali o semiresidenziali</t>
  </si>
  <si>
    <t>Accesso a servizi erogati dall’ente</t>
  </si>
  <si>
    <t>AREA 4 - Provvedimenti ampliativi della sfera giuridica, con effetto economico diretto</t>
  </si>
  <si>
    <t>Erogazione di sovvenzioni e contributi a persone ed enti pubblici e privati</t>
  </si>
  <si>
    <t>Attribuzione di vantaggi economici, agevolazioni ed esenzioni</t>
  </si>
  <si>
    <t>Riconoscimento/attribuzione beneficio a seguito di calamità naturali</t>
  </si>
  <si>
    <t>Risarcimento del danno</t>
  </si>
  <si>
    <t>Pignoramento v/terzi; Procedure fallimentari; Eredità giacenti</t>
  </si>
  <si>
    <t>Inserimenti lavorativi di soggetti svantaggiati</t>
  </si>
  <si>
    <t>Area 5 - Gestione della spesa, delle entrate e del patrimonio</t>
  </si>
  <si>
    <t>Transazioni a chiusura di contenziosi tributario pendente</t>
  </si>
  <si>
    <t>Accettazione di donazioni di beni mobili o immobili a favore dell'Ente</t>
  </si>
  <si>
    <t>Assegnazione alloggi di edilizia residenziale pubblica</t>
  </si>
  <si>
    <t>Concessione di fabbricati e terreni e costituzione diritti reali minori su immobili comunali, concessione in uso (locazione, comodato) di beni appartenenti al patrimonio disponibile dell’ente,  concessione di beni demaniali (comprese le concessioni cimiteriali),  e di beni del patrimonio indisponibile (compresi gli impianti sportivi)</t>
  </si>
  <si>
    <t>Alienazione di beni immobili</t>
  </si>
  <si>
    <t>Acquisti e permute di immobili e/o di diritti reali immobiliari minori</t>
  </si>
  <si>
    <t>Area 6 - Controlli, verifiche, ispezioni e sanzioni</t>
  </si>
  <si>
    <t>Attività sanzionatorie, ablative o restrittive di diritti (multe, ammende, sanzioni), in relazione a regolamenti e ordinanze comunali e negli altri ambiti di competenza del Comune ( vigilanze edilizia, polizia amminstrativa, polizia veterinaria, ecc.)</t>
  </si>
  <si>
    <t>Ricorsi ai verbali codice della strada</t>
  </si>
  <si>
    <t>Vigilanza e verifica periodica dei requisiti delle strutture socio assistenziali ai sensi dell'art. 43 della L.r. 23/12/2015 N° 23</t>
  </si>
  <si>
    <t>Risposte rilascio atti  su  segnalazioni codice della strada</t>
  </si>
  <si>
    <t>Nomine in società pubbliche partecipate e in altri organismi di diritto privato o pubblico partecipati dall’ente</t>
  </si>
  <si>
    <t>Area 7- Incarichi e nomine</t>
  </si>
  <si>
    <t>Conferimento di incarichi esterni di collaborazione, studio, ricerca</t>
  </si>
  <si>
    <t>Conferimento di incarichi da albo professionisti non rientranti nella disciplina di cui al D.Lgs. 50/2016</t>
  </si>
  <si>
    <t>AREA 8 - Affari legali e contenzioso</t>
  </si>
  <si>
    <t>Gestione sinistri in capo all'Ente</t>
  </si>
  <si>
    <t>Procedimento di formazione, adozione ed approvazione del piano urbanistico comunale ( PUC)</t>
  </si>
  <si>
    <t>Piani attuativi di iniziativa pubblica (PIP, PEEP, Piani particolareggiati,  PUL, accordi di programma)</t>
  </si>
  <si>
    <t>Procedimento di adozione e approvazione definitiva di piani di lottizzazione e stipula relativa convenzione e altri piani di iniziativa privata</t>
  </si>
  <si>
    <t>Varianti specifiche al Puc e ai Piani Attuativi</t>
  </si>
  <si>
    <t>Deroghe art. 14 DPR 380/2001 o altre deroghe previste dalla normativa regionale</t>
  </si>
  <si>
    <t>AREA 10 - Smaltimento rifiuti</t>
  </si>
  <si>
    <t>AREA 11 – Servizi  demografici</t>
  </si>
  <si>
    <t>Procedimento di cambio di abitazione all'interno del territorio comunale</t>
  </si>
  <si>
    <t>Procedimento di cancellazione anagrafica a seguito di emigrazione in altro Comune o per irreperibilità</t>
  </si>
  <si>
    <t>Gestione situazione anagrafica stranieri comunitari ed extracomunitari. Rilascio attestazioni soggiorno</t>
  </si>
  <si>
    <t>Livello di Rischio</t>
  </si>
  <si>
    <t>&lt; 3</t>
  </si>
  <si>
    <t>Minimo</t>
  </si>
  <si>
    <t>da 3  a 6</t>
  </si>
  <si>
    <t>Medio</t>
  </si>
  <si>
    <t xml:space="preserve"> da 7  a 10</t>
  </si>
  <si>
    <t>Alto</t>
  </si>
  <si>
    <t>&gt; 10</t>
  </si>
  <si>
    <t>Elevato</t>
  </si>
  <si>
    <t>AREA</t>
  </si>
  <si>
    <t>XXXXXXXXXXXXXXXXXX</t>
  </si>
  <si>
    <t>Inserire 'x' su una sola risposta scelta</t>
  </si>
  <si>
    <t>SOTTO-AREA/PROCESSO</t>
  </si>
  <si>
    <t>Il processo è discrezionale?</t>
  </si>
  <si>
    <r>
      <t>NO</t>
    </r>
    <r>
      <rPr>
        <sz val="10"/>
        <color indexed="8"/>
        <rFont val="Tahoma"/>
        <family val="2"/>
      </rPr>
      <t xml:space="preserve"> è del tutto vincolato</t>
    </r>
  </si>
  <si>
    <t>E' parzialmente vincolato dalla legge e da altri atti amministrativi</t>
  </si>
  <si>
    <t xml:space="preserve"> </t>
  </si>
  <si>
    <t>E' parzialmente vincolato solo dalla legge</t>
  </si>
  <si>
    <t>E' parzialmente vincolato solo da atti amministrativi</t>
  </si>
  <si>
    <t>X</t>
  </si>
  <si>
    <t>E' altamente discrezionale</t>
  </si>
  <si>
    <t>Il processo produce effetti diretti all'esterno dell'amministrazione?</t>
  </si>
  <si>
    <r>
      <t>NO</t>
    </r>
    <r>
      <rPr>
        <sz val="10"/>
        <color indexed="8"/>
        <rFont val="Tahoma"/>
        <family val="2"/>
      </rPr>
      <t xml:space="preserve"> ha come destinatario un ufficio interno</t>
    </r>
  </si>
  <si>
    <r>
      <t xml:space="preserve">SI </t>
    </r>
    <r>
      <rPr>
        <sz val="10"/>
        <color indexed="8"/>
        <rFont val="Tahoma"/>
        <family val="2"/>
      </rPr>
      <t>il risultato del processo è rivolto direttamente ad utenti esterni</t>
    </r>
  </si>
  <si>
    <t>Si tratta di un processo complesso che comporta il coinvolgimento di più amministrazioni (esclusi i controlli) in fasi successive per il consguimento del risultato</t>
  </si>
  <si>
    <r>
      <t>NO</t>
    </r>
    <r>
      <rPr>
        <sz val="10"/>
        <color indexed="8"/>
        <rFont val="Tahoma"/>
        <family val="2"/>
      </rPr>
      <t xml:space="preserve"> il processo coinvolge una sola PA</t>
    </r>
  </si>
  <si>
    <r>
      <t>SI</t>
    </r>
    <r>
      <rPr>
        <sz val="10"/>
        <color indexed="8"/>
        <rFont val="Tahoma"/>
        <family val="2"/>
      </rPr>
      <t xml:space="preserve"> il processo coinvolge più di 3 amministrazioni</t>
    </r>
  </si>
  <si>
    <r>
      <t>SI</t>
    </r>
    <r>
      <rPr>
        <sz val="10"/>
        <color indexed="8"/>
        <rFont val="Tahoma"/>
        <family val="2"/>
      </rPr>
      <t xml:space="preserve"> il processo coinvolge più di 5 amministrazioni</t>
    </r>
  </si>
  <si>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</si>
  <si>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</si>
  <si>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</si>
  <si>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</si>
  <si>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</si>
  <si>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</si>
  <si>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</si>
  <si>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</si>
  <si>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</si>
  <si>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r>
      <t>SI</t>
    </r>
    <r>
      <rPr>
        <sz val="10"/>
        <color indexed="8"/>
        <rFont val="Tahoma"/>
        <family val="2"/>
      </rPr>
      <t xml:space="preserve"> costituisce un efficace strumento di neutralizzazione</t>
    </r>
  </si>
  <si>
    <r>
      <t>SI</t>
    </r>
    <r>
      <rPr>
        <sz val="10"/>
        <color indexed="8"/>
        <rFont val="Tahoma"/>
        <family val="2"/>
      </rPr>
      <t xml:space="preserve"> è molto efficace</t>
    </r>
  </si>
  <si>
    <r>
      <t>SI</t>
    </r>
    <r>
      <rPr>
        <sz val="10"/>
        <color indexed="8"/>
        <rFont val="Tahoma"/>
        <family val="2"/>
      </rPr>
      <t xml:space="preserve"> per una percentuale approssimativa del 50%</t>
    </r>
  </si>
  <si>
    <r>
      <t>SI</t>
    </r>
    <r>
      <rPr>
        <sz val="10"/>
        <color indexed="8"/>
        <rFont val="Tahoma"/>
        <family val="2"/>
      </rPr>
      <t>, ma in minima parte</t>
    </r>
  </si>
  <si>
    <r>
      <t>NO</t>
    </r>
    <r>
      <rPr>
        <sz val="10"/>
        <color indexed="8"/>
        <rFont val="Tahoma"/>
        <family val="2"/>
      </rPr>
      <t>, il rischio rimane indifferente</t>
    </r>
  </si>
  <si>
    <t>Tot</t>
  </si>
  <si>
    <t>INDICI DI VALUTAZIONE DELL'IMPATTO</t>
  </si>
  <si>
    <r>
      <t>Rispetto al totale del personale impiegato nel singolo servizio</t>
    </r>
    <r>
      <rPr>
        <sz val="10"/>
        <color indexed="8"/>
        <rFont val="Tahoma"/>
        <family val="2"/>
      </rPr>
      <t xml:space="preserve"> (unità organzizativa semplice) </t>
    </r>
    <r>
      <rPr>
        <b/>
        <sz val="10"/>
        <color indexed="8"/>
        <rFont val="Tahoma"/>
        <family val="2"/>
      </rPr>
      <t>competetente a svolgere il processo</t>
    </r>
    <r>
      <rPr>
        <sz val="10"/>
        <color indexed="8"/>
        <rFont val="Tahoma"/>
        <family val="2"/>
      </rPr>
      <t xml:space="preserve"> (o la fase di processo di competenza nella pa) </t>
    </r>
    <r>
      <rPr>
        <b/>
        <sz val="10"/>
        <color indexed="8"/>
        <rFont val="Tahoma"/>
        <family val="2"/>
      </rPr>
      <t xml:space="preserve">nell'ambito della singola pa </t>
    </r>
    <r>
      <rPr>
        <sz val="10"/>
        <color indexed="8"/>
        <rFont val="Tahoma"/>
        <family val="2"/>
      </rPr>
      <t>quale percentuale di personale è impiegata nel processo? (se il processo coinvolge l'attività di più servizi nell'ambito della stessa pa occorre riferire la % al personale impiegato nei servizi coinvolti)</t>
    </r>
  </si>
  <si>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</si>
  <si>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</si>
  <si>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</si>
  <si>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</si>
  <si>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</si>
  <si>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</si>
  <si>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</si>
  <si>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</si>
  <si>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</si>
  <si>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</si>
  <si>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</si>
  <si>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</si>
  <si>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</si>
  <si>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</si>
  <si>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</si>
  <si>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</si>
  <si>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</si>
  <si>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</si>
  <si>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</si>
  <si>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</si>
  <si>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PERCENTUALE DI RISCHIO</t>
  </si>
  <si>
    <r>
      <rPr>
        <b/>
        <sz val="8"/>
        <color indexed="17"/>
        <rFont val="Tahoma"/>
        <family val="2"/>
      </rPr>
      <t>Nessun rischio con valori &lt; 3,00</t>
    </r>
    <r>
      <rPr>
        <b/>
        <sz val="8"/>
        <color indexed="17"/>
        <rFont val="Tahoma"/>
        <family val="2"/>
      </rPr>
      <t xml:space="preserve">
</t>
    </r>
    <r>
      <rPr>
        <b/>
        <sz val="8"/>
        <color indexed="57"/>
        <rFont val="Tahoma"/>
        <family val="2"/>
      </rPr>
      <t>Livello rischio "attenzione" con valori tra 3,00 e 7,00</t>
    </r>
    <r>
      <rPr>
        <b/>
        <sz val="8"/>
        <color indexed="57"/>
        <rFont val="Tahoma"/>
        <family val="2"/>
      </rPr>
      <t xml:space="preserve">
</t>
    </r>
    <r>
      <rPr>
        <b/>
        <sz val="8"/>
        <color indexed="60"/>
        <rFont val="Tahoma"/>
        <family val="2"/>
      </rPr>
      <t>Livello rischio "medio" con valori tra 8,00 e 12,00</t>
    </r>
    <r>
      <rPr>
        <b/>
        <sz val="8"/>
        <color indexed="60"/>
        <rFont val="Tahoma"/>
        <family val="2"/>
      </rPr>
      <t xml:space="preserve">
</t>
    </r>
    <r>
      <rPr>
        <b/>
        <sz val="8"/>
        <color indexed="53"/>
        <rFont val="Tahoma"/>
        <family val="2"/>
      </rPr>
      <t>Livello rischio "serio" con valori tra 13,00 e 20,00</t>
    </r>
    <r>
      <rPr>
        <b/>
        <sz val="8"/>
        <color indexed="53"/>
        <rFont val="Tahoma"/>
        <family val="2"/>
      </rPr>
      <t xml:space="preserve">
</t>
    </r>
    <r>
      <rPr>
        <b/>
        <sz val="8"/>
        <color indexed="10"/>
        <rFont val="Tahoma"/>
        <family val="2"/>
      </rPr>
      <t>Livello rischio "elevato" con valori &gt; 20,00%</t>
    </r>
  </si>
  <si>
    <t xml:space="preserve">Predisposizione degli elaborati tecnici e finanziari da porre a base di gara, e in particolare del capitolato descrittivo e prestazionale e degli elaborati economico finanziari. </t>
  </si>
  <si>
    <t>Modifiche al contratto</t>
  </si>
  <si>
    <t>Concessioni demaniali marittime.</t>
  </si>
  <si>
    <t xml:space="preserve">Attività di controllo sul rispetto delle norme contrattuali. </t>
  </si>
  <si>
    <r>
      <t xml:space="preserve">Liquidazione di somme per prestazioni di servizi, lavori o </t>
    </r>
    <r>
      <rPr>
        <sz val="10"/>
        <rFont val="Tahoma"/>
        <family val="2"/>
      </rPr>
      <t>forniture</t>
    </r>
  </si>
  <si>
    <t>Accertamenti e sgravi tributi comunali</t>
  </si>
  <si>
    <r>
      <rPr>
        <sz val="10"/>
        <rFont val="Tahoma"/>
        <family val="2"/>
      </rPr>
      <t>Accertamenti en</t>
    </r>
    <r>
      <rPr>
        <sz val="10"/>
        <color indexed="8"/>
        <rFont val="Tahoma"/>
        <family val="2"/>
      </rPr>
      <t>trate patrimoniali</t>
    </r>
  </si>
  <si>
    <r>
      <t>Acce</t>
    </r>
    <r>
      <rPr>
        <sz val="10"/>
        <rFont val="Tahoma"/>
        <family val="2"/>
      </rPr>
      <t>rtamenti con ades</t>
    </r>
    <r>
      <rPr>
        <sz val="10"/>
        <color indexed="8"/>
        <rFont val="Tahoma"/>
        <family val="2"/>
      </rPr>
      <t>ione e ravvedimento operoso</t>
    </r>
  </si>
  <si>
    <r>
      <t>Accertament</t>
    </r>
    <r>
      <rPr>
        <sz val="10"/>
        <rFont val="Tahoma"/>
        <family val="2"/>
      </rPr>
      <t>o riscossione diretta di entrate per servizi a domanda in</t>
    </r>
    <r>
      <rPr>
        <sz val="10"/>
        <color indexed="8"/>
        <rFont val="Tahoma"/>
        <family val="2"/>
      </rPr>
      <t>dividuale</t>
    </r>
  </si>
  <si>
    <r>
      <rPr>
        <sz val="10"/>
        <rFont val="Tahoma"/>
        <family val="2"/>
      </rPr>
      <t>Accertamento riscossione</t>
    </r>
    <r>
      <rPr>
        <sz val="10"/>
        <color indexed="8"/>
        <rFont val="Tahoma"/>
        <family val="2"/>
      </rPr>
      <t xml:space="preserve"> di canoni di locazione e concessione</t>
    </r>
  </si>
  <si>
    <r>
      <t>Accert</t>
    </r>
    <r>
      <rPr>
        <sz val="10"/>
        <rFont val="Tahoma"/>
        <family val="2"/>
      </rPr>
      <t>amento riscossione dei canoni (es. aree mercatali, altro)</t>
    </r>
  </si>
  <si>
    <r>
      <rPr>
        <sz val="10"/>
        <rFont val="Tahoma"/>
        <family val="2"/>
      </rPr>
      <t>Emissione man</t>
    </r>
    <r>
      <rPr>
        <sz val="10"/>
        <color indexed="8"/>
        <rFont val="Tahoma"/>
        <family val="2"/>
      </rPr>
      <t>dati di pagamento</t>
    </r>
  </si>
  <si>
    <r>
      <t>Fornitur</t>
    </r>
    <r>
      <rPr>
        <sz val="10"/>
        <rFont val="Tahoma"/>
        <family val="2"/>
      </rPr>
      <t>e econom</t>
    </r>
    <r>
      <rPr>
        <sz val="10"/>
        <color indexed="8"/>
        <rFont val="Tahoma"/>
        <family val="2"/>
      </rPr>
      <t>ali</t>
    </r>
  </si>
  <si>
    <r>
      <t>Risc</t>
    </r>
    <r>
      <rPr>
        <sz val="10"/>
        <rFont val="Tahoma"/>
        <family val="2"/>
      </rPr>
      <t>ossione t</t>
    </r>
    <r>
      <rPr>
        <sz val="10"/>
        <color indexed="8"/>
        <rFont val="Tahoma"/>
        <family val="2"/>
      </rPr>
      <t>ributaria</t>
    </r>
  </si>
  <si>
    <r>
      <t>Aggiorn</t>
    </r>
    <r>
      <rPr>
        <sz val="10"/>
        <rFont val="Tahoma"/>
        <family val="2"/>
      </rPr>
      <t>amento inventario</t>
    </r>
  </si>
  <si>
    <r>
      <t>Controllo dei rendiconti presentati daigli agenti contabili d</t>
    </r>
    <r>
      <rPr>
        <sz val="10"/>
        <rFont val="Tahoma"/>
        <family val="2"/>
      </rPr>
      <t>ell'Ente - verifica rispondenza ai dati contabili e giustificativi</t>
    </r>
  </si>
  <si>
    <r>
      <t>Convenzione urbanistica - c</t>
    </r>
    <r>
      <rPr>
        <sz val="10"/>
        <rFont val="Tahoma"/>
        <family val="2"/>
      </rPr>
      <t>alcolo oneri di urbanizzazione e costo dicostruzione</t>
    </r>
  </si>
  <si>
    <r>
      <t>Convenzione urbanistica - in</t>
    </r>
    <r>
      <rPr>
        <sz val="10"/>
        <rFont val="Tahoma"/>
        <family val="2"/>
      </rPr>
      <t>dividuazione opere di urbanizzazione</t>
    </r>
  </si>
  <si>
    <r>
      <t>Convenzione urbanistica - ces</t>
    </r>
    <r>
      <rPr>
        <sz val="10"/>
        <rFont val="Tahoma"/>
        <family val="2"/>
      </rPr>
      <t xml:space="preserve">sione delle aree per opere di urbanizzazione primaria e </t>
    </r>
    <r>
      <rPr>
        <sz val="10"/>
        <color indexed="8"/>
        <rFont val="Tahoma"/>
        <family val="2"/>
      </rPr>
      <t>secondaria</t>
    </r>
  </si>
  <si>
    <r>
      <t>E</t>
    </r>
    <r>
      <rPr>
        <sz val="10"/>
        <rFont val="Tahoma"/>
        <family val="2"/>
      </rPr>
      <t>secuzion</t>
    </r>
    <r>
      <rPr>
        <sz val="10"/>
        <color indexed="8"/>
        <rFont val="Tahoma"/>
        <family val="2"/>
      </rPr>
      <t>e delle opere di urbanizzazione</t>
    </r>
  </si>
  <si>
    <r>
      <t>Monetizzazione delle</t>
    </r>
    <r>
      <rPr>
        <sz val="10"/>
        <rFont val="Tahoma"/>
        <family val="2"/>
      </rPr>
      <t xml:space="preserve"> aree a standard</t>
    </r>
  </si>
  <si>
    <r>
      <t xml:space="preserve">Convenzioni </t>
    </r>
    <r>
      <rPr>
        <sz val="10"/>
        <rFont val="Tahoma"/>
        <family val="2"/>
      </rPr>
      <t>urbanistiche i</t>
    </r>
    <r>
      <rPr>
        <sz val="10"/>
        <color indexed="8"/>
        <rFont val="Tahoma"/>
        <family val="2"/>
      </rPr>
      <t>n attuazione del piano urbanistico</t>
    </r>
  </si>
  <si>
    <r>
      <t xml:space="preserve">Provvedimenti in materia urbanistica comportanti </t>
    </r>
    <r>
      <rPr>
        <sz val="10"/>
        <rFont val="Tahoma"/>
        <family val="2"/>
      </rPr>
      <t>valutazioni discrezionali nell'ambito della pianificazione gene</t>
    </r>
    <r>
      <rPr>
        <sz val="10"/>
        <color indexed="8"/>
        <rFont val="Tahoma"/>
        <family val="2"/>
      </rPr>
      <t>rale o di regolamenti</t>
    </r>
  </si>
  <si>
    <r>
      <t>Varianti al piano u</t>
    </r>
    <r>
      <rPr>
        <sz val="10"/>
        <rFont val="Tahoma"/>
        <family val="2"/>
      </rPr>
      <t>rba</t>
    </r>
    <r>
      <rPr>
        <sz val="10"/>
        <color indexed="8"/>
        <rFont val="Tahoma"/>
        <family val="2"/>
      </rPr>
      <t>nistico e ai piani attuativi proposte da privati</t>
    </r>
  </si>
  <si>
    <r>
      <t xml:space="preserve">Conferimento </t>
    </r>
    <r>
      <rPr>
        <sz val="10"/>
        <rFont val="Tahoma"/>
        <family val="2"/>
      </rPr>
      <t>incarichi CTP (Consulente tecnico di parte)</t>
    </r>
  </si>
  <si>
    <r>
      <t>Confer</t>
    </r>
    <r>
      <rPr>
        <sz val="10"/>
        <rFont val="Tahoma"/>
        <family val="2"/>
      </rPr>
      <t>imento inc</t>
    </r>
    <r>
      <rPr>
        <sz val="10"/>
        <color indexed="8"/>
        <rFont val="Tahoma"/>
        <family val="2"/>
      </rPr>
      <t>arichi avvocati per difesa in giudizio</t>
    </r>
  </si>
  <si>
    <r>
      <t>Liquidazione</t>
    </r>
    <r>
      <rPr>
        <sz val="10"/>
        <rFont val="Tahoma"/>
        <family val="2"/>
      </rPr>
      <t xml:space="preserve"> parcell</t>
    </r>
    <r>
      <rPr>
        <sz val="10"/>
        <color indexed="8"/>
        <rFont val="Tahoma"/>
        <family val="2"/>
      </rPr>
      <t>e legali</t>
    </r>
  </si>
  <si>
    <r>
      <t>Definizione e approvazione transazioni, accordi bonari e arbitr</t>
    </r>
    <r>
      <rPr>
        <sz val="10"/>
        <rFont val="Tahoma"/>
        <family val="2"/>
      </rPr>
      <t>ati</t>
    </r>
  </si>
  <si>
    <r>
      <t>Ist</t>
    </r>
    <r>
      <rPr>
        <sz val="10"/>
        <rFont val="Tahoma"/>
        <family val="2"/>
      </rPr>
      <t>ruzione e attestazione del visto di regolarità contabile sugli atti di impegno sp</t>
    </r>
    <r>
      <rPr>
        <sz val="10"/>
        <color indexed="8"/>
        <rFont val="Tahoma"/>
        <family val="2"/>
      </rPr>
      <t>ese</t>
    </r>
  </si>
  <si>
    <r>
      <t>Accertame</t>
    </r>
    <r>
      <rPr>
        <sz val="10"/>
        <rFont val="Tahoma"/>
        <family val="2"/>
      </rPr>
      <t>nto residui atti</t>
    </r>
    <r>
      <rPr>
        <sz val="10"/>
        <color indexed="8"/>
        <rFont val="Tahoma"/>
        <family val="2"/>
      </rPr>
      <t>vi e passivi</t>
    </r>
  </si>
  <si>
    <r>
      <t>Locazioni per l'us</t>
    </r>
    <r>
      <rPr>
        <sz val="10"/>
        <rFont val="Tahoma"/>
        <family val="2"/>
      </rPr>
      <t>o di beni di privati ( passive)</t>
    </r>
  </si>
  <si>
    <t>AREA 9 - PROVVEDIMENTI RELATIVI ALLA PIANIFICAZIONE URBANISTICA</t>
  </si>
  <si>
    <t>Contrattazione collettiva decentrata</t>
  </si>
  <si>
    <t>Concessioni dell'uso di aree o di immobili di proprietà pubblica</t>
  </si>
  <si>
    <t>Controlli sull'abusivismo edilizio in materia ambientale e igiene pubblica e sul patrimonio comunale</t>
  </si>
  <si>
    <t>Controlli sulle attività commerciali e in materia tributaria</t>
  </si>
  <si>
    <t>Provvedimento unico in materia di impianti di telefonia mobile</t>
  </si>
  <si>
    <t>Area 3 - Provvedimenti ampliativi della sfera giuridica, privi di effetto economico diretto e immediato per il destinatario</t>
  </si>
  <si>
    <t>tributi</t>
  </si>
  <si>
    <t>Procedimento di iscrizione anagrafica</t>
  </si>
  <si>
    <r>
      <t>Nomina commissi</t>
    </r>
    <r>
      <rPr>
        <sz val="10"/>
        <rFont val="Tahoma"/>
        <family val="2"/>
      </rPr>
      <t xml:space="preserve">one giudicatrice di gara </t>
    </r>
  </si>
  <si>
    <t>COMUNE DI VILLANOVAFORRU</t>
  </si>
  <si>
    <t>TABELLA VALUTAZIONE RISCHI - Allegato B) al PTPC 2020-2022</t>
  </si>
</sst>
</file>

<file path=xl/styles.xml><?xml version="1.0" encoding="utf-8"?>
<styleSheet xmlns="http://schemas.openxmlformats.org/spreadsheetml/2006/main">
  <numFmts count="5">
    <numFmt numFmtId="164" formatCode="#,##0&quot; &quot;;&quot;-&quot;#,##0&quot; &quot;"/>
    <numFmt numFmtId="165" formatCode="&quot; &quot;[$€-410]#,##0.00&quot; &quot;;&quot;-&quot;[$€-410]#,##0.00&quot; &quot;;&quot; &quot;[$€-410]&quot;-&quot;#&quot; &quot;"/>
    <numFmt numFmtId="166" formatCode="#,##0.00&quot; &quot;;#,##0.00&quot; &quot;;&quot;-&quot;#&quot; &quot;;&quot; &quot;@&quot; &quot;"/>
    <numFmt numFmtId="167" formatCode="#,##0&quot; &quot;;#,##0&quot; &quot;;&quot;- &quot;;&quot; &quot;@&quot; &quot;"/>
    <numFmt numFmtId="168" formatCode="#,##0.00&quot; &quot;;&quot;(&quot;#,##0.00&quot;)&quot;;&quot;-&quot;#&quot; &quot;;&quot; &quot;@&quot; &quot;"/>
  </numFmts>
  <fonts count="39">
    <font>
      <sz val="11"/>
      <color theme="1"/>
      <name val="Arial1"/>
    </font>
    <font>
      <sz val="10"/>
      <color indexed="8"/>
      <name val="Tahoma"/>
      <family val="2"/>
    </font>
    <font>
      <b/>
      <sz val="10"/>
      <color indexed="8"/>
      <name val="Tahoma"/>
      <family val="2"/>
    </font>
    <font>
      <b/>
      <sz val="8"/>
      <color indexed="10"/>
      <name val="Tahoma"/>
      <family val="2"/>
    </font>
    <font>
      <b/>
      <sz val="8"/>
      <color indexed="17"/>
      <name val="Tahoma"/>
      <family val="2"/>
    </font>
    <font>
      <b/>
      <sz val="8"/>
      <color indexed="57"/>
      <name val="Tahoma"/>
      <family val="2"/>
    </font>
    <font>
      <b/>
      <sz val="8"/>
      <color indexed="60"/>
      <name val="Tahoma"/>
      <family val="2"/>
    </font>
    <font>
      <b/>
      <sz val="8"/>
      <color indexed="53"/>
      <name val="Tahoma"/>
      <family val="2"/>
    </font>
    <font>
      <sz val="10"/>
      <name val="Tahoma"/>
      <family val="2"/>
    </font>
    <font>
      <sz val="11"/>
      <color theme="1"/>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sz val="10"/>
      <color rgb="FF996600"/>
      <name val="Arial1"/>
    </font>
    <font>
      <sz val="11"/>
      <color rgb="FF000000"/>
      <name val="Calibri"/>
      <family val="2"/>
      <charset val="1"/>
    </font>
    <font>
      <sz val="10"/>
      <color theme="1"/>
      <name val="Arial"/>
      <family val="2"/>
    </font>
    <font>
      <sz val="10"/>
      <color rgb="FF333333"/>
      <name val="Arial1"/>
    </font>
    <font>
      <b/>
      <sz val="10"/>
      <color theme="1"/>
      <name val="Tahoma"/>
      <family val="2"/>
    </font>
    <font>
      <sz val="10"/>
      <color theme="1"/>
      <name val="Tahoma"/>
      <family val="2"/>
    </font>
    <font>
      <sz val="8"/>
      <color theme="1"/>
      <name val="Tahoma"/>
      <family val="2"/>
    </font>
    <font>
      <b/>
      <sz val="11"/>
      <color theme="1"/>
      <name val="Tahoma"/>
      <family val="2"/>
    </font>
    <font>
      <b/>
      <sz val="11"/>
      <color rgb="FF000000"/>
      <name val="Tahoma"/>
      <family val="2"/>
    </font>
    <font>
      <sz val="10"/>
      <color rgb="FF000000"/>
      <name val="Tahoma"/>
      <family val="2"/>
    </font>
    <font>
      <b/>
      <sz val="10"/>
      <color rgb="FF000000"/>
      <name val="Tahoma"/>
      <family val="2"/>
    </font>
    <font>
      <sz val="11"/>
      <color rgb="FF000000"/>
      <name val="Tahoma"/>
      <family val="2"/>
    </font>
    <font>
      <sz val="9"/>
      <color rgb="FF000000"/>
      <name val="Tahoma"/>
      <family val="2"/>
    </font>
    <font>
      <b/>
      <sz val="11"/>
      <color rgb="FF000000"/>
      <name val="Calibri"/>
      <family val="2"/>
    </font>
    <font>
      <b/>
      <sz val="9"/>
      <color rgb="FF000000"/>
      <name val="Tahoma"/>
      <family val="2"/>
    </font>
    <font>
      <b/>
      <sz val="8"/>
      <color theme="1"/>
      <name val="Tahoma"/>
      <family val="2"/>
    </font>
    <font>
      <sz val="8"/>
      <color rgb="FF000000"/>
      <name val="Tahoma"/>
      <family val="2"/>
    </font>
    <font>
      <b/>
      <sz val="12"/>
      <color rgb="FFFF0000"/>
      <name val="Tahoma"/>
      <family val="2"/>
    </font>
    <font>
      <b/>
      <sz val="8"/>
      <color rgb="FFFF0000"/>
      <name val="Tahoma"/>
      <family val="2"/>
    </font>
    <font>
      <b/>
      <sz val="8"/>
      <color rgb="FF000000"/>
      <name val="Tahoma"/>
      <family val="2"/>
    </font>
  </fonts>
  <fills count="18">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99CC"/>
        <bgColor rgb="FFFF99CC"/>
      </patternFill>
    </fill>
    <fill>
      <patternFill patternType="solid">
        <fgColor rgb="FFFFCC00"/>
        <bgColor rgb="FFFFCC00"/>
      </patternFill>
    </fill>
    <fill>
      <patternFill patternType="solid">
        <fgColor rgb="FFCCCCFF"/>
        <bgColor rgb="FFCCCCFF"/>
      </patternFill>
    </fill>
    <fill>
      <patternFill patternType="solid">
        <fgColor rgb="FFFFFFFF"/>
        <bgColor rgb="FFFFFFFF"/>
      </patternFill>
    </fill>
    <fill>
      <patternFill patternType="solid">
        <fgColor rgb="FF0066CC"/>
        <bgColor rgb="FF0066CC"/>
      </patternFill>
    </fill>
    <fill>
      <patternFill patternType="solid">
        <fgColor rgb="FF99CC00"/>
        <bgColor rgb="FF99CC00"/>
      </patternFill>
    </fill>
    <fill>
      <patternFill patternType="solid">
        <fgColor rgb="FFFFFF00"/>
        <bgColor rgb="FFFFFF00"/>
      </patternFill>
    </fill>
    <fill>
      <patternFill patternType="solid">
        <fgColor rgb="FFFF0000"/>
        <bgColor rgb="FFFF0000"/>
      </patternFill>
    </fill>
    <fill>
      <patternFill patternType="solid">
        <fgColor rgb="FFFFFF99"/>
        <bgColor rgb="FFFFFF9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indexed="64"/>
      </top>
      <bottom/>
      <diagonal/>
    </border>
    <border>
      <left/>
      <right/>
      <top/>
      <bottom style="thin">
        <color rgb="FF000000"/>
      </bottom>
      <diagonal/>
    </border>
  </borders>
  <cellStyleXfs count="25">
    <xf numFmtId="0" fontId="0" fillId="0" borderId="0"/>
    <xf numFmtId="0" fontId="10" fillId="0" borderId="0"/>
    <xf numFmtId="0" fontId="11" fillId="2" borderId="0"/>
    <xf numFmtId="0" fontId="11" fillId="3" borderId="0"/>
    <xf numFmtId="0" fontId="10" fillId="4" borderId="0"/>
    <xf numFmtId="0" fontId="12" fillId="5" borderId="0"/>
    <xf numFmtId="0" fontId="13" fillId="6" borderId="0"/>
    <xf numFmtId="165" fontId="9" fillId="0" borderId="0"/>
    <xf numFmtId="166" fontId="9" fillId="0" borderId="0"/>
    <xf numFmtId="0" fontId="14" fillId="0" borderId="0"/>
    <xf numFmtId="0" fontId="15" fillId="7" borderId="0"/>
    <xf numFmtId="0" fontId="16" fillId="0" borderId="0"/>
    <xf numFmtId="0" fontId="17" fillId="0" borderId="0"/>
    <xf numFmtId="0" fontId="18" fillId="0" borderId="0"/>
    <xf numFmtId="167" fontId="9" fillId="0" borderId="0"/>
    <xf numFmtId="0" fontId="19" fillId="8" borderId="0"/>
    <xf numFmtId="0" fontId="20" fillId="0" borderId="0"/>
    <xf numFmtId="0" fontId="21" fillId="0" borderId="0"/>
    <xf numFmtId="0" fontId="21" fillId="0" borderId="0"/>
    <xf numFmtId="0" fontId="22" fillId="8" borderId="2"/>
    <xf numFmtId="9" fontId="9" fillId="0" borderId="0"/>
    <xf numFmtId="0" fontId="9" fillId="0" borderId="0"/>
    <xf numFmtId="0" fontId="9" fillId="0" borderId="0"/>
    <xf numFmtId="168" fontId="9" fillId="0" borderId="0"/>
    <xf numFmtId="0" fontId="12" fillId="0" borderId="0"/>
  </cellStyleXfs>
  <cellXfs count="119">
    <xf numFmtId="0" fontId="0" fillId="0" borderId="0" xfId="0"/>
    <xf numFmtId="0" fontId="23" fillId="0" borderId="3" xfId="0" applyFont="1" applyBorder="1" applyAlignment="1">
      <alignment vertical="center" wrapText="1"/>
    </xf>
    <xf numFmtId="0" fontId="24" fillId="0" borderId="0" xfId="0" applyFont="1"/>
    <xf numFmtId="0" fontId="23" fillId="0" borderId="3" xfId="0" applyFont="1" applyBorder="1" applyAlignment="1">
      <alignment horizontal="center" vertical="center" wrapText="1"/>
    </xf>
    <xf numFmtId="0" fontId="23" fillId="9" borderId="3" xfId="0" applyFont="1" applyFill="1" applyBorder="1" applyAlignment="1">
      <alignment horizontal="center" vertical="center" wrapText="1"/>
    </xf>
    <xf numFmtId="0" fontId="25" fillId="10" borderId="3" xfId="0" applyFont="1" applyFill="1" applyBorder="1" applyAlignment="1">
      <alignment textRotation="90" wrapText="1"/>
    </xf>
    <xf numFmtId="0" fontId="25" fillId="9" borderId="3" xfId="0" applyFont="1" applyFill="1" applyBorder="1" applyAlignment="1">
      <alignment textRotation="90" wrapText="1"/>
    </xf>
    <xf numFmtId="0" fontId="24" fillId="0" borderId="0" xfId="0" applyFont="1" applyAlignment="1">
      <alignment wrapText="1"/>
    </xf>
    <xf numFmtId="0" fontId="24" fillId="10" borderId="3" xfId="0" applyFont="1" applyFill="1" applyBorder="1" applyAlignment="1">
      <alignment horizontal="center" vertical="center"/>
    </xf>
    <xf numFmtId="0" fontId="24" fillId="10" borderId="3" xfId="0" applyFont="1" applyFill="1" applyBorder="1" applyAlignment="1">
      <alignment horizontal="center" vertical="center" wrapText="1"/>
    </xf>
    <xf numFmtId="0" fontId="24" fillId="9" borderId="3"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24" fillId="0" borderId="3" xfId="0" applyFont="1" applyBorder="1" applyAlignment="1">
      <alignment vertical="center" wrapText="1"/>
    </xf>
    <xf numFmtId="0" fontId="24" fillId="0" borderId="3" xfId="0" applyFont="1" applyBorder="1"/>
    <xf numFmtId="2" fontId="24" fillId="10" borderId="3" xfId="0" applyNumberFormat="1" applyFont="1" applyFill="1" applyBorder="1"/>
    <xf numFmtId="2" fontId="24" fillId="9" borderId="3" xfId="0" applyNumberFormat="1" applyFont="1" applyFill="1" applyBorder="1"/>
    <xf numFmtId="164" fontId="26" fillId="11" borderId="3" xfId="8" applyNumberFormat="1" applyFont="1" applyFill="1" applyBorder="1" applyAlignment="1" applyProtection="1">
      <alignment horizontal="center"/>
    </xf>
    <xf numFmtId="0" fontId="24" fillId="0" borderId="3" xfId="0" applyFont="1" applyBorder="1" applyAlignment="1">
      <alignment horizontal="left" vertical="center" wrapText="1"/>
    </xf>
    <xf numFmtId="0" fontId="23" fillId="0" borderId="4" xfId="0" applyFont="1" applyBorder="1" applyAlignment="1">
      <alignment horizontal="center" vertical="center" wrapText="1"/>
    </xf>
    <xf numFmtId="0" fontId="24" fillId="0" borderId="3" xfId="17" applyFont="1" applyFill="1" applyBorder="1" applyAlignment="1">
      <alignment vertical="center" wrapText="1"/>
    </xf>
    <xf numFmtId="0" fontId="24" fillId="0" borderId="3" xfId="0" applyFont="1" applyFill="1" applyBorder="1" applyAlignment="1">
      <alignment vertical="center" wrapText="1"/>
    </xf>
    <xf numFmtId="0" fontId="24" fillId="0" borderId="5" xfId="0" applyFont="1" applyBorder="1" applyAlignment="1">
      <alignment vertical="center" wrapText="1"/>
    </xf>
    <xf numFmtId="0" fontId="23" fillId="12" borderId="0" xfId="0" applyFont="1" applyFill="1" applyAlignment="1">
      <alignment vertical="center" wrapText="1"/>
    </xf>
    <xf numFmtId="0" fontId="24" fillId="12" borderId="0" xfId="0" applyFont="1" applyFill="1"/>
    <xf numFmtId="0" fontId="23" fillId="12" borderId="0" xfId="0" applyFont="1" applyFill="1" applyAlignment="1"/>
    <xf numFmtId="0" fontId="27" fillId="13" borderId="6" xfId="0" applyFont="1" applyFill="1" applyBorder="1" applyAlignment="1">
      <alignment horizontal="center"/>
    </xf>
    <xf numFmtId="0" fontId="27" fillId="13" borderId="5" xfId="0" applyFont="1" applyFill="1" applyBorder="1" applyAlignment="1">
      <alignment horizontal="center"/>
    </xf>
    <xf numFmtId="0" fontId="28" fillId="14" borderId="3" xfId="0" applyFont="1" applyFill="1" applyBorder="1" applyAlignment="1">
      <alignment horizontal="center" vertical="center" wrapText="1"/>
    </xf>
    <xf numFmtId="0" fontId="28" fillId="0" borderId="3" xfId="0" applyFont="1" applyBorder="1" applyAlignment="1">
      <alignment horizontal="left" vertical="center" wrapText="1"/>
    </xf>
    <xf numFmtId="0" fontId="28" fillId="15" borderId="3" xfId="0" applyFont="1" applyFill="1" applyBorder="1" applyAlignment="1">
      <alignment horizontal="center" vertical="center" wrapText="1"/>
    </xf>
    <xf numFmtId="0" fontId="28" fillId="10" borderId="3" xfId="0" applyFont="1" applyFill="1" applyBorder="1" applyAlignment="1">
      <alignment horizontal="center" vertical="center" wrapText="1"/>
    </xf>
    <xf numFmtId="0" fontId="28" fillId="16" borderId="3" xfId="0" applyFont="1" applyFill="1" applyBorder="1" applyAlignment="1">
      <alignment horizontal="center" vertical="center" wrapText="1"/>
    </xf>
    <xf numFmtId="0" fontId="23" fillId="0" borderId="0" xfId="0" applyFont="1" applyAlignment="1">
      <alignment vertical="center" wrapText="1"/>
    </xf>
    <xf numFmtId="0" fontId="23" fillId="0" borderId="0" xfId="0" applyFont="1" applyAlignment="1"/>
    <xf numFmtId="0" fontId="29" fillId="0" borderId="7" xfId="16" applyFont="1" applyFill="1" applyBorder="1" applyAlignment="1">
      <alignment horizontal="center" vertical="center" wrapText="1"/>
    </xf>
    <xf numFmtId="0" fontId="29" fillId="0" borderId="0" xfId="16" applyFont="1" applyFill="1" applyBorder="1" applyAlignment="1">
      <alignment horizontal="center" vertical="center"/>
    </xf>
    <xf numFmtId="0" fontId="30" fillId="0" borderId="0" xfId="16" applyFont="1" applyAlignment="1">
      <alignment vertical="center"/>
    </xf>
    <xf numFmtId="0" fontId="29" fillId="0" borderId="8" xfId="16" applyFont="1" applyFill="1" applyBorder="1" applyAlignment="1">
      <alignment horizontal="center" vertical="center"/>
    </xf>
    <xf numFmtId="0" fontId="27" fillId="0" borderId="0" xfId="16" applyFont="1" applyFill="1" applyBorder="1" applyAlignment="1">
      <alignment horizontal="center" vertical="center"/>
    </xf>
    <xf numFmtId="0" fontId="31" fillId="0" borderId="7" xfId="16" applyFont="1" applyBorder="1" applyAlignment="1">
      <alignment horizontal="center" vertical="center"/>
    </xf>
    <xf numFmtId="0" fontId="27" fillId="0" borderId="3" xfId="16" applyFont="1" applyBorder="1" applyAlignment="1">
      <alignment horizontal="center" vertical="center"/>
    </xf>
    <xf numFmtId="0" fontId="30" fillId="0" borderId="0" xfId="16" applyFont="1" applyFill="1" applyAlignment="1">
      <alignment vertical="center"/>
    </xf>
    <xf numFmtId="0" fontId="31" fillId="0" borderId="9" xfId="16" applyFont="1" applyBorder="1" applyAlignment="1">
      <alignment horizontal="center" vertical="center"/>
    </xf>
    <xf numFmtId="0" fontId="31" fillId="0" borderId="8" xfId="16" applyFont="1" applyBorder="1" applyAlignment="1">
      <alignment horizontal="center" vertical="center"/>
    </xf>
    <xf numFmtId="0" fontId="29" fillId="11" borderId="4" xfId="16" applyFont="1" applyFill="1" applyBorder="1" applyAlignment="1">
      <alignment horizontal="center" vertical="center"/>
    </xf>
    <xf numFmtId="0" fontId="28" fillId="0" borderId="9" xfId="16" applyFont="1" applyBorder="1" applyAlignment="1">
      <alignment horizontal="left" vertical="center" wrapText="1"/>
    </xf>
    <xf numFmtId="0" fontId="28" fillId="0" borderId="0" xfId="16" applyFont="1" applyBorder="1" applyAlignment="1">
      <alignment horizontal="left" vertical="center" wrapText="1"/>
    </xf>
    <xf numFmtId="0" fontId="28" fillId="0" borderId="10" xfId="16" applyFont="1" applyBorder="1" applyAlignment="1">
      <alignment horizontal="left" vertical="center" wrapText="1"/>
    </xf>
    <xf numFmtId="0" fontId="28" fillId="0" borderId="4" xfId="16" applyFont="1" applyBorder="1" applyAlignment="1">
      <alignment horizontal="left" vertical="center"/>
    </xf>
    <xf numFmtId="0" fontId="31" fillId="0" borderId="4" xfId="16" applyFont="1" applyBorder="1" applyAlignment="1">
      <alignment horizontal="center" vertical="center"/>
    </xf>
    <xf numFmtId="0" fontId="27" fillId="11" borderId="10" xfId="16" applyFont="1" applyFill="1" applyBorder="1" applyAlignment="1">
      <alignment horizontal="center" vertical="center"/>
    </xf>
    <xf numFmtId="0" fontId="27" fillId="11" borderId="4" xfId="16" applyFont="1" applyFill="1" applyBorder="1" applyAlignment="1">
      <alignment horizontal="center" vertical="center"/>
    </xf>
    <xf numFmtId="0" fontId="29" fillId="11" borderId="4" xfId="16" applyFont="1" applyFill="1" applyBorder="1" applyAlignment="1">
      <alignment horizontal="center" vertical="center" wrapText="1"/>
    </xf>
    <xf numFmtId="0" fontId="30" fillId="0" borderId="9" xfId="16" applyFont="1" applyBorder="1" applyAlignment="1">
      <alignment horizontal="left" vertical="center" wrapText="1"/>
    </xf>
    <xf numFmtId="0" fontId="30" fillId="0" borderId="0" xfId="16" applyFont="1" applyBorder="1" applyAlignment="1">
      <alignment horizontal="left" vertical="center" wrapText="1"/>
    </xf>
    <xf numFmtId="0" fontId="30" fillId="0" borderId="10" xfId="16" applyFont="1" applyBorder="1" applyAlignment="1">
      <alignment horizontal="left" vertical="center" wrapText="1"/>
    </xf>
    <xf numFmtId="0" fontId="29" fillId="11" borderId="9" xfId="16" applyFont="1" applyFill="1" applyBorder="1" applyAlignment="1">
      <alignment horizontal="center" vertical="center" wrapText="1"/>
    </xf>
    <xf numFmtId="0" fontId="28" fillId="0" borderId="0" xfId="16" applyFont="1" applyBorder="1" applyAlignment="1">
      <alignment horizontal="left" vertical="center"/>
    </xf>
    <xf numFmtId="0" fontId="31" fillId="0" borderId="0" xfId="16" applyFont="1" applyBorder="1" applyAlignment="1">
      <alignment horizontal="center" vertical="center"/>
    </xf>
    <xf numFmtId="0" fontId="32" fillId="11" borderId="4" xfId="16" applyFont="1" applyFill="1" applyBorder="1" applyAlignment="1">
      <alignment horizontal="center" vertical="center"/>
    </xf>
    <xf numFmtId="0" fontId="30" fillId="0" borderId="9" xfId="16" applyFont="1" applyBorder="1" applyAlignment="1">
      <alignment vertical="center"/>
    </xf>
    <xf numFmtId="0" fontId="30" fillId="0" borderId="0" xfId="16" applyFont="1" applyBorder="1" applyAlignment="1">
      <alignment horizontal="left" vertical="center"/>
    </xf>
    <xf numFmtId="0" fontId="33" fillId="11" borderId="6" xfId="16" applyFont="1" applyFill="1" applyBorder="1" applyAlignment="1">
      <alignment horizontal="center" vertical="center"/>
    </xf>
    <xf numFmtId="0" fontId="32" fillId="11" borderId="3" xfId="16" applyFont="1" applyFill="1" applyBorder="1" applyAlignment="1">
      <alignment horizontal="center" vertical="center"/>
    </xf>
    <xf numFmtId="0" fontId="27" fillId="0" borderId="10" xfId="16" applyFont="1" applyBorder="1" applyAlignment="1">
      <alignment horizontal="center" vertical="center"/>
    </xf>
    <xf numFmtId="0" fontId="31" fillId="11" borderId="11" xfId="16" applyFont="1" applyFill="1" applyBorder="1" applyAlignment="1">
      <alignment horizontal="center" vertical="center"/>
    </xf>
    <xf numFmtId="0" fontId="27" fillId="11" borderId="12" xfId="16" applyFont="1" applyFill="1" applyBorder="1" applyAlignment="1">
      <alignment horizontal="center" vertical="center"/>
    </xf>
    <xf numFmtId="0" fontId="31" fillId="0" borderId="13" xfId="16" applyFont="1" applyBorder="1" applyAlignment="1">
      <alignment horizontal="center" vertical="center"/>
    </xf>
    <xf numFmtId="0" fontId="31" fillId="0" borderId="14" xfId="16" applyFont="1" applyBorder="1" applyAlignment="1">
      <alignment horizontal="center" vertical="center"/>
    </xf>
    <xf numFmtId="0" fontId="27" fillId="0" borderId="14" xfId="16" applyFont="1" applyBorder="1" applyAlignment="1">
      <alignment horizontal="center" vertical="center"/>
    </xf>
    <xf numFmtId="0" fontId="30" fillId="0" borderId="0" xfId="16" applyFont="1" applyFill="1" applyBorder="1" applyAlignment="1">
      <alignment vertical="center"/>
    </xf>
    <xf numFmtId="0" fontId="29" fillId="17" borderId="9" xfId="16" applyFont="1" applyFill="1" applyBorder="1" applyAlignment="1">
      <alignment horizontal="center" vertical="center" wrapText="1"/>
    </xf>
    <xf numFmtId="0" fontId="28" fillId="0" borderId="0" xfId="16" applyFont="1" applyBorder="1" applyAlignment="1">
      <alignment horizontal="center" vertical="center" wrapText="1"/>
    </xf>
    <xf numFmtId="0" fontId="30" fillId="0" borderId="0" xfId="16" applyFont="1" applyBorder="1" applyAlignment="1">
      <alignment horizontal="center" vertical="center"/>
    </xf>
    <xf numFmtId="0" fontId="30" fillId="0" borderId="0" xfId="16" applyFont="1" applyBorder="1" applyAlignment="1">
      <alignment vertical="center"/>
    </xf>
    <xf numFmtId="0" fontId="27" fillId="11" borderId="5" xfId="16" applyFont="1" applyFill="1" applyBorder="1" applyAlignment="1">
      <alignment horizontal="center" vertical="center"/>
    </xf>
    <xf numFmtId="10" fontId="30" fillId="0" borderId="0" xfId="20" applyNumberFormat="1" applyFont="1" applyFill="1" applyBorder="1" applyAlignment="1" applyProtection="1">
      <alignment vertical="center"/>
    </xf>
    <xf numFmtId="0" fontId="31" fillId="0" borderId="0" xfId="16" applyFont="1" applyAlignment="1">
      <alignment horizontal="center" vertical="center"/>
    </xf>
    <xf numFmtId="0" fontId="27" fillId="0" borderId="0" xfId="16" applyFont="1" applyAlignment="1">
      <alignment horizontal="center" vertical="center"/>
    </xf>
    <xf numFmtId="0" fontId="8" fillId="0" borderId="3" xfId="0" applyFont="1" applyBorder="1" applyAlignment="1">
      <alignment vertical="center" wrapText="1"/>
    </xf>
    <xf numFmtId="0" fontId="24" fillId="0" borderId="5" xfId="0" applyFont="1" applyBorder="1"/>
    <xf numFmtId="0" fontId="24" fillId="0" borderId="13" xfId="0" applyFont="1" applyBorder="1" applyAlignment="1">
      <alignment vertical="center" wrapText="1"/>
    </xf>
    <xf numFmtId="0" fontId="28" fillId="0" borderId="1" xfId="0" applyFont="1" applyFill="1" applyBorder="1" applyAlignment="1">
      <alignment vertical="center" wrapText="1"/>
    </xf>
    <xf numFmtId="0" fontId="24" fillId="0" borderId="1" xfId="0" applyFont="1" applyBorder="1" applyAlignment="1">
      <alignment vertical="center" wrapText="1"/>
    </xf>
    <xf numFmtId="0" fontId="23" fillId="0" borderId="1" xfId="0" applyFont="1" applyBorder="1" applyAlignment="1">
      <alignment vertical="center" wrapText="1"/>
    </xf>
    <xf numFmtId="0" fontId="0" fillId="0" borderId="17" xfId="0" applyFill="1" applyBorder="1"/>
    <xf numFmtId="0" fontId="0" fillId="0" borderId="3" xfId="0" applyFill="1" applyBorder="1"/>
    <xf numFmtId="0" fontId="23" fillId="10" borderId="3"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34" fillId="9" borderId="3" xfId="0" applyFont="1" applyFill="1" applyBorder="1" applyAlignment="1">
      <alignment horizontal="center" vertical="center" wrapText="1"/>
    </xf>
    <xf numFmtId="0" fontId="34" fillId="11" borderId="3" xfId="0" applyFont="1" applyFill="1" applyBorder="1" applyAlignment="1">
      <alignment vertical="center" textRotation="90" wrapText="1"/>
    </xf>
    <xf numFmtId="0" fontId="23" fillId="0" borderId="1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4"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9" fillId="0" borderId="12" xfId="16" applyFont="1" applyFill="1" applyBorder="1" applyAlignment="1">
      <alignment horizontal="left" vertical="center"/>
    </xf>
    <xf numFmtId="0" fontId="38" fillId="11" borderId="13" xfId="16" applyFont="1" applyFill="1" applyBorder="1" applyAlignment="1">
      <alignment horizontal="center" vertical="center" wrapText="1"/>
    </xf>
    <xf numFmtId="0" fontId="29" fillId="0" borderId="15" xfId="16" applyFont="1" applyFill="1" applyBorder="1" applyAlignment="1">
      <alignment horizontal="left" vertical="center"/>
    </xf>
    <xf numFmtId="0" fontId="29" fillId="11" borderId="7" xfId="16" applyFont="1" applyFill="1" applyBorder="1" applyAlignment="1">
      <alignment horizontal="center" vertical="center"/>
    </xf>
    <xf numFmtId="0" fontId="29" fillId="11" borderId="3" xfId="16" applyFont="1" applyFill="1" applyBorder="1" applyAlignment="1">
      <alignment horizontal="center" vertical="center"/>
    </xf>
    <xf numFmtId="0" fontId="29" fillId="0" borderId="3" xfId="16" applyFont="1" applyFill="1" applyBorder="1" applyAlignment="1">
      <alignment horizontal="left" vertical="center" wrapText="1"/>
    </xf>
    <xf numFmtId="0" fontId="29" fillId="0" borderId="3" xfId="16" applyFont="1" applyFill="1" applyBorder="1" applyAlignment="1">
      <alignment horizontal="left" vertical="center"/>
    </xf>
    <xf numFmtId="0" fontId="28" fillId="0" borderId="3" xfId="16" applyFont="1" applyFill="1" applyBorder="1" applyAlignment="1">
      <alignment horizontal="left" vertical="center"/>
    </xf>
    <xf numFmtId="0" fontId="29" fillId="11" borderId="3" xfId="16" applyFont="1" applyFill="1" applyBorder="1" applyAlignment="1">
      <alignment horizontal="center" vertical="center" wrapText="1"/>
    </xf>
    <xf numFmtId="0" fontId="28" fillId="0" borderId="3" xfId="16" applyFont="1" applyFill="1" applyBorder="1" applyAlignment="1">
      <alignment horizontal="left" vertical="center" wrapText="1"/>
    </xf>
    <xf numFmtId="0" fontId="29" fillId="11" borderId="13" xfId="16" applyFont="1" applyFill="1" applyBorder="1" applyAlignment="1">
      <alignment horizontal="center" vertical="center"/>
    </xf>
    <xf numFmtId="0" fontId="28" fillId="0" borderId="6" xfId="16" applyFont="1" applyFill="1" applyBorder="1" applyAlignment="1">
      <alignment horizontal="left" vertical="center"/>
    </xf>
    <xf numFmtId="0" fontId="29" fillId="0" borderId="6" xfId="16" applyFont="1" applyFill="1" applyBorder="1" applyAlignment="1">
      <alignment horizontal="left" vertical="center"/>
    </xf>
    <xf numFmtId="0" fontId="35" fillId="0" borderId="14" xfId="16" applyFont="1" applyFill="1" applyBorder="1" applyAlignment="1">
      <alignment horizontal="left" vertical="center" wrapText="1"/>
    </xf>
    <xf numFmtId="0" fontId="27" fillId="11" borderId="6" xfId="16" applyFont="1" applyFill="1" applyBorder="1" applyAlignment="1">
      <alignment horizontal="left" vertical="center"/>
    </xf>
    <xf numFmtId="1" fontId="36" fillId="11" borderId="5" xfId="20" applyNumberFormat="1" applyFont="1" applyFill="1" applyBorder="1" applyAlignment="1" applyProtection="1">
      <alignment horizontal="center" vertical="center"/>
    </xf>
    <xf numFmtId="0" fontId="37" fillId="0" borderId="3" xfId="16" applyFont="1" applyFill="1" applyBorder="1" applyAlignment="1">
      <alignment horizontal="left" vertical="center" wrapText="1"/>
    </xf>
    <xf numFmtId="0" fontId="28" fillId="0" borderId="6" xfId="16" applyFont="1" applyFill="1" applyBorder="1" applyAlignment="1">
      <alignment horizontal="left" vertical="center" wrapText="1"/>
    </xf>
  </cellXfs>
  <cellStyles count="25">
    <cellStyle name="Accent" xfId="1"/>
    <cellStyle name="Accent 1" xfId="2"/>
    <cellStyle name="Accent 2" xfId="3"/>
    <cellStyle name="Accent 3" xfId="4"/>
    <cellStyle name="Bad" xfId="5"/>
    <cellStyle name="Error" xfId="6"/>
    <cellStyle name="Euro" xfId="7"/>
    <cellStyle name="Excel_BuiltIn_Comma" xfId="8"/>
    <cellStyle name="Footnote" xfId="9"/>
    <cellStyle name="Good" xfId="10"/>
    <cellStyle name="Heading (user)" xfId="11"/>
    <cellStyle name="Heading 1" xfId="12"/>
    <cellStyle name="Heading 2" xfId="13"/>
    <cellStyle name="Migliaia [0] 2" xfId="14"/>
    <cellStyle name="Neutral" xfId="15"/>
    <cellStyle name="Normale" xfId="0" builtinId="0" customBuiltin="1"/>
    <cellStyle name="Normale 2" xfId="16"/>
    <cellStyle name="Normale 3" xfId="17"/>
    <cellStyle name="Normale 4" xfId="18"/>
    <cellStyle name="Note" xfId="19"/>
    <cellStyle name="Percentuale 2" xfId="20"/>
    <cellStyle name="Status" xfId="21"/>
    <cellStyle name="Text" xfId="22"/>
    <cellStyle name="Währung" xfId="23"/>
    <cellStyle name="Warning" xfId="2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35"/>
  <sheetViews>
    <sheetView tabSelected="1" topLeftCell="A122" workbookViewId="0">
      <selection activeCell="A2" sqref="A2:B3"/>
    </sheetView>
  </sheetViews>
  <sheetFormatPr defaultColWidth="8.5" defaultRowHeight="12.75"/>
  <cols>
    <col min="1" max="2" width="36.5" style="32" customWidth="1"/>
    <col min="3" max="8" width="5.875" style="2" customWidth="1"/>
    <col min="9" max="9" width="8.875" style="2" customWidth="1"/>
    <col min="10" max="10" width="7.125" style="2" customWidth="1"/>
    <col min="11" max="11" width="7.625" style="2" customWidth="1"/>
    <col min="12" max="12" width="7.125" style="2" customWidth="1"/>
    <col min="13" max="13" width="7.625" style="2" customWidth="1"/>
    <col min="14" max="14" width="8.5" style="2" customWidth="1"/>
    <col min="15" max="15" width="8.5" style="33" customWidth="1"/>
    <col min="16" max="16384" width="8.5" style="2"/>
  </cols>
  <sheetData>
    <row r="1" spans="1:15" ht="25.5" customHeight="1">
      <c r="A1" s="1" t="s">
        <v>220</v>
      </c>
      <c r="B1" s="1" t="s">
        <v>221</v>
      </c>
      <c r="C1" s="85"/>
      <c r="D1" s="85"/>
      <c r="E1" s="85"/>
      <c r="F1" s="85"/>
      <c r="G1" s="85"/>
      <c r="H1" s="85"/>
      <c r="I1" s="85"/>
      <c r="J1" s="85"/>
      <c r="K1" s="85"/>
      <c r="L1" s="85"/>
      <c r="M1" s="85"/>
      <c r="N1" s="85"/>
      <c r="O1" s="85"/>
    </row>
    <row r="2" spans="1:15" ht="32.25" customHeight="1">
      <c r="A2" s="86"/>
      <c r="B2" s="86"/>
      <c r="C2" s="87" t="s">
        <v>0</v>
      </c>
      <c r="D2" s="87"/>
      <c r="E2" s="87"/>
      <c r="F2" s="87"/>
      <c r="G2" s="87"/>
      <c r="H2" s="87"/>
      <c r="I2" s="88" t="s">
        <v>1</v>
      </c>
      <c r="J2" s="89" t="s">
        <v>2</v>
      </c>
      <c r="K2" s="89"/>
      <c r="L2" s="89"/>
      <c r="M2" s="89"/>
      <c r="N2" s="90" t="s">
        <v>3</v>
      </c>
      <c r="O2" s="91" t="s">
        <v>4</v>
      </c>
    </row>
    <row r="3" spans="1:15" s="7" customFormat="1" ht="75" customHeight="1">
      <c r="A3" s="86"/>
      <c r="B3" s="86"/>
      <c r="C3" s="5" t="s">
        <v>5</v>
      </c>
      <c r="D3" s="5" t="s">
        <v>6</v>
      </c>
      <c r="E3" s="5" t="s">
        <v>7</v>
      </c>
      <c r="F3" s="5" t="s">
        <v>8</v>
      </c>
      <c r="G3" s="5" t="s">
        <v>9</v>
      </c>
      <c r="H3" s="5" t="s">
        <v>10</v>
      </c>
      <c r="I3" s="88"/>
      <c r="J3" s="6" t="s">
        <v>11</v>
      </c>
      <c r="K3" s="6" t="s">
        <v>12</v>
      </c>
      <c r="L3" s="6" t="s">
        <v>13</v>
      </c>
      <c r="M3" s="6" t="s">
        <v>14</v>
      </c>
      <c r="N3" s="90"/>
      <c r="O3" s="91"/>
    </row>
    <row r="4" spans="1:15" ht="40.5" customHeight="1">
      <c r="A4" s="3" t="s">
        <v>15</v>
      </c>
      <c r="B4" s="3" t="s">
        <v>16</v>
      </c>
      <c r="C4" s="8" t="s">
        <v>17</v>
      </c>
      <c r="D4" s="8" t="s">
        <v>18</v>
      </c>
      <c r="E4" s="9" t="s">
        <v>19</v>
      </c>
      <c r="F4" s="9" t="s">
        <v>20</v>
      </c>
      <c r="G4" s="9" t="s">
        <v>21</v>
      </c>
      <c r="H4" s="9" t="s">
        <v>22</v>
      </c>
      <c r="I4" s="9" t="s">
        <v>23</v>
      </c>
      <c r="J4" s="10" t="s">
        <v>24</v>
      </c>
      <c r="K4" s="10" t="s">
        <v>25</v>
      </c>
      <c r="L4" s="10" t="s">
        <v>26</v>
      </c>
      <c r="M4" s="10" t="s">
        <v>27</v>
      </c>
      <c r="N4" s="4" t="s">
        <v>28</v>
      </c>
      <c r="O4" s="11" t="s">
        <v>29</v>
      </c>
    </row>
    <row r="5" spans="1:15" ht="25.5">
      <c r="A5" s="92" t="s">
        <v>30</v>
      </c>
      <c r="B5" s="12" t="s">
        <v>31</v>
      </c>
      <c r="C5" s="13">
        <v>5</v>
      </c>
      <c r="D5" s="13">
        <v>5</v>
      </c>
      <c r="E5" s="13">
        <v>1</v>
      </c>
      <c r="F5" s="13">
        <v>5</v>
      </c>
      <c r="G5" s="13">
        <v>1</v>
      </c>
      <c r="H5" s="13">
        <v>3</v>
      </c>
      <c r="I5" s="14">
        <f t="shared" ref="I5:I16" si="0">(C5+D5+E5+F5+G5+H5)/6</f>
        <v>3.3333333333333335</v>
      </c>
      <c r="J5" s="13">
        <v>1</v>
      </c>
      <c r="K5" s="13">
        <v>1</v>
      </c>
      <c r="L5" s="13">
        <v>1</v>
      </c>
      <c r="M5" s="13">
        <v>5</v>
      </c>
      <c r="N5" s="15">
        <f t="shared" ref="N5:N16" si="1">(J5+K5+L5+M5)/4</f>
        <v>2</v>
      </c>
      <c r="O5" s="16">
        <f t="shared" ref="O5:O16" si="2">I5*N5</f>
        <v>6.666666666666667</v>
      </c>
    </row>
    <row r="6" spans="1:15" ht="24.75" customHeight="1">
      <c r="A6" s="92"/>
      <c r="B6" s="17" t="s">
        <v>32</v>
      </c>
      <c r="C6" s="13">
        <v>5</v>
      </c>
      <c r="D6" s="13">
        <v>2</v>
      </c>
      <c r="E6" s="13">
        <v>1</v>
      </c>
      <c r="F6" s="13">
        <v>1</v>
      </c>
      <c r="G6" s="13">
        <v>1</v>
      </c>
      <c r="H6" s="13">
        <v>3</v>
      </c>
      <c r="I6" s="14">
        <f t="shared" si="0"/>
        <v>2.1666666666666665</v>
      </c>
      <c r="J6" s="13">
        <v>2</v>
      </c>
      <c r="K6" s="13">
        <v>1</v>
      </c>
      <c r="L6" s="13">
        <v>1</v>
      </c>
      <c r="M6" s="13">
        <v>4</v>
      </c>
      <c r="N6" s="15">
        <f t="shared" si="1"/>
        <v>2</v>
      </c>
      <c r="O6" s="16">
        <f t="shared" si="2"/>
        <v>4.333333333333333</v>
      </c>
    </row>
    <row r="7" spans="1:15" ht="30" customHeight="1">
      <c r="A7" s="92"/>
      <c r="B7" s="12" t="s">
        <v>33</v>
      </c>
      <c r="C7" s="13">
        <v>5</v>
      </c>
      <c r="D7" s="13">
        <v>5</v>
      </c>
      <c r="E7" s="13">
        <v>3</v>
      </c>
      <c r="F7" s="13">
        <v>5</v>
      </c>
      <c r="G7" s="13">
        <v>1</v>
      </c>
      <c r="H7" s="13">
        <v>3</v>
      </c>
      <c r="I7" s="14">
        <f t="shared" si="0"/>
        <v>3.6666666666666665</v>
      </c>
      <c r="J7" s="13">
        <v>1</v>
      </c>
      <c r="K7" s="13">
        <v>1</v>
      </c>
      <c r="L7" s="13">
        <v>1</v>
      </c>
      <c r="M7" s="13">
        <v>5</v>
      </c>
      <c r="N7" s="15">
        <f t="shared" si="1"/>
        <v>2</v>
      </c>
      <c r="O7" s="16">
        <f t="shared" si="2"/>
        <v>7.333333333333333</v>
      </c>
    </row>
    <row r="8" spans="1:15" ht="14.25">
      <c r="A8" s="92"/>
      <c r="B8" s="12" t="s">
        <v>34</v>
      </c>
      <c r="C8" s="13">
        <v>3</v>
      </c>
      <c r="D8" s="13">
        <v>2</v>
      </c>
      <c r="E8" s="13">
        <v>3</v>
      </c>
      <c r="F8" s="13">
        <v>1</v>
      </c>
      <c r="G8" s="13">
        <v>1</v>
      </c>
      <c r="H8" s="13">
        <v>2</v>
      </c>
      <c r="I8" s="14">
        <f t="shared" si="0"/>
        <v>2</v>
      </c>
      <c r="J8" s="13">
        <v>1</v>
      </c>
      <c r="K8" s="13">
        <v>1</v>
      </c>
      <c r="L8" s="13">
        <v>1</v>
      </c>
      <c r="M8" s="13">
        <v>4</v>
      </c>
      <c r="N8" s="15">
        <f t="shared" si="1"/>
        <v>1.75</v>
      </c>
      <c r="O8" s="16">
        <f t="shared" si="2"/>
        <v>3.5</v>
      </c>
    </row>
    <row r="9" spans="1:15" ht="25.5">
      <c r="A9" s="92"/>
      <c r="B9" s="12" t="s">
        <v>35</v>
      </c>
      <c r="C9" s="13">
        <v>2</v>
      </c>
      <c r="D9" s="13">
        <v>5</v>
      </c>
      <c r="E9" s="13">
        <v>1</v>
      </c>
      <c r="F9" s="13">
        <v>3</v>
      </c>
      <c r="G9" s="13">
        <v>1</v>
      </c>
      <c r="H9" s="13">
        <v>2</v>
      </c>
      <c r="I9" s="14">
        <f t="shared" si="0"/>
        <v>2.3333333333333335</v>
      </c>
      <c r="J9" s="13">
        <v>2</v>
      </c>
      <c r="K9" s="13">
        <v>1</v>
      </c>
      <c r="L9" s="13">
        <v>1</v>
      </c>
      <c r="M9" s="13">
        <v>5</v>
      </c>
      <c r="N9" s="15">
        <f t="shared" si="1"/>
        <v>2.25</v>
      </c>
      <c r="O9" s="16">
        <f t="shared" si="2"/>
        <v>5.25</v>
      </c>
    </row>
    <row r="10" spans="1:15" ht="14.25">
      <c r="A10" s="92"/>
      <c r="B10" s="12" t="s">
        <v>36</v>
      </c>
      <c r="C10" s="13">
        <v>5</v>
      </c>
      <c r="D10" s="13">
        <v>5</v>
      </c>
      <c r="E10" s="13">
        <v>1</v>
      </c>
      <c r="F10" s="13">
        <v>5</v>
      </c>
      <c r="G10" s="13">
        <v>1</v>
      </c>
      <c r="H10" s="13">
        <v>3</v>
      </c>
      <c r="I10" s="14">
        <f t="shared" si="0"/>
        <v>3.3333333333333335</v>
      </c>
      <c r="J10" s="13">
        <v>2</v>
      </c>
      <c r="K10" s="13">
        <v>1</v>
      </c>
      <c r="L10" s="13">
        <v>1</v>
      </c>
      <c r="M10" s="13">
        <v>3</v>
      </c>
      <c r="N10" s="15">
        <f t="shared" si="1"/>
        <v>1.75</v>
      </c>
      <c r="O10" s="16">
        <f t="shared" si="2"/>
        <v>5.8333333333333339</v>
      </c>
    </row>
    <row r="11" spans="1:15" ht="14.25">
      <c r="A11" s="18"/>
      <c r="B11" s="12" t="s">
        <v>211</v>
      </c>
      <c r="C11" s="13">
        <v>3</v>
      </c>
      <c r="D11" s="13">
        <v>5</v>
      </c>
      <c r="E11" s="13">
        <v>1</v>
      </c>
      <c r="F11" s="13">
        <v>3</v>
      </c>
      <c r="G11" s="13">
        <v>1</v>
      </c>
      <c r="H11" s="13">
        <v>2</v>
      </c>
      <c r="I11" s="14">
        <f t="shared" si="0"/>
        <v>2.5</v>
      </c>
      <c r="J11" s="13">
        <v>2</v>
      </c>
      <c r="K11" s="13">
        <v>1</v>
      </c>
      <c r="L11" s="13">
        <v>1</v>
      </c>
      <c r="M11" s="13">
        <v>4</v>
      </c>
      <c r="N11" s="15">
        <f t="shared" si="1"/>
        <v>2</v>
      </c>
      <c r="O11" s="16">
        <f t="shared" si="2"/>
        <v>5</v>
      </c>
    </row>
    <row r="12" spans="1:15" ht="38.25">
      <c r="A12" s="18"/>
      <c r="B12" s="12" t="s">
        <v>37</v>
      </c>
      <c r="C12" s="13">
        <v>2</v>
      </c>
      <c r="D12" s="13">
        <v>5</v>
      </c>
      <c r="E12" s="13">
        <v>1</v>
      </c>
      <c r="F12" s="13">
        <v>5</v>
      </c>
      <c r="G12" s="13">
        <v>1</v>
      </c>
      <c r="H12" s="13">
        <v>3</v>
      </c>
      <c r="I12" s="14">
        <f t="shared" si="0"/>
        <v>2.8333333333333335</v>
      </c>
      <c r="J12" s="13">
        <v>1</v>
      </c>
      <c r="K12" s="13">
        <v>1</v>
      </c>
      <c r="L12" s="13">
        <v>4</v>
      </c>
      <c r="M12" s="13">
        <v>3</v>
      </c>
      <c r="N12" s="15">
        <f t="shared" si="1"/>
        <v>2.25</v>
      </c>
      <c r="O12" s="16">
        <f t="shared" si="2"/>
        <v>6.375</v>
      </c>
    </row>
    <row r="13" spans="1:15" ht="25.5">
      <c r="A13" s="93" t="s">
        <v>38</v>
      </c>
      <c r="B13" s="19" t="s">
        <v>39</v>
      </c>
      <c r="C13" s="13">
        <v>5</v>
      </c>
      <c r="D13" s="13">
        <v>5</v>
      </c>
      <c r="E13" s="13">
        <v>3</v>
      </c>
      <c r="F13" s="13">
        <v>3</v>
      </c>
      <c r="G13" s="13">
        <v>5</v>
      </c>
      <c r="H13" s="13">
        <v>4</v>
      </c>
      <c r="I13" s="14">
        <f t="shared" si="0"/>
        <v>4.166666666666667</v>
      </c>
      <c r="J13" s="13">
        <v>4</v>
      </c>
      <c r="K13" s="13">
        <v>1</v>
      </c>
      <c r="L13" s="13">
        <v>1</v>
      </c>
      <c r="M13" s="13">
        <v>4</v>
      </c>
      <c r="N13" s="15">
        <f t="shared" si="1"/>
        <v>2.5</v>
      </c>
      <c r="O13" s="16">
        <f t="shared" si="2"/>
        <v>10.416666666666668</v>
      </c>
    </row>
    <row r="14" spans="1:15" ht="25.5">
      <c r="A14" s="93"/>
      <c r="B14" s="12" t="s">
        <v>40</v>
      </c>
      <c r="C14" s="13">
        <v>5</v>
      </c>
      <c r="D14" s="13">
        <v>5</v>
      </c>
      <c r="E14" s="13">
        <v>3</v>
      </c>
      <c r="F14" s="13">
        <v>5</v>
      </c>
      <c r="G14" s="13">
        <v>5</v>
      </c>
      <c r="H14" s="13">
        <v>4</v>
      </c>
      <c r="I14" s="14">
        <f t="shared" si="0"/>
        <v>4.5</v>
      </c>
      <c r="J14" s="13">
        <v>4</v>
      </c>
      <c r="K14" s="13">
        <v>1</v>
      </c>
      <c r="L14" s="13">
        <v>1</v>
      </c>
      <c r="M14" s="13">
        <v>5</v>
      </c>
      <c r="N14" s="15">
        <f t="shared" si="1"/>
        <v>2.75</v>
      </c>
      <c r="O14" s="16">
        <f t="shared" si="2"/>
        <v>12.375</v>
      </c>
    </row>
    <row r="15" spans="1:15" ht="25.5">
      <c r="A15" s="93"/>
      <c r="B15" s="12" t="s">
        <v>41</v>
      </c>
      <c r="C15" s="13">
        <v>5</v>
      </c>
      <c r="D15" s="13">
        <v>5</v>
      </c>
      <c r="E15" s="13">
        <v>3</v>
      </c>
      <c r="F15" s="13">
        <v>5</v>
      </c>
      <c r="G15" s="13">
        <v>5</v>
      </c>
      <c r="H15" s="13">
        <v>4</v>
      </c>
      <c r="I15" s="14">
        <f t="shared" si="0"/>
        <v>4.5</v>
      </c>
      <c r="J15" s="13">
        <v>4</v>
      </c>
      <c r="K15" s="13">
        <v>1</v>
      </c>
      <c r="L15" s="13">
        <v>1</v>
      </c>
      <c r="M15" s="13">
        <v>5</v>
      </c>
      <c r="N15" s="15">
        <f t="shared" si="1"/>
        <v>2.75</v>
      </c>
      <c r="O15" s="16">
        <f t="shared" si="2"/>
        <v>12.375</v>
      </c>
    </row>
    <row r="16" spans="1:15" ht="25.5">
      <c r="A16" s="93"/>
      <c r="B16" s="12" t="s">
        <v>42</v>
      </c>
      <c r="C16" s="13">
        <v>5</v>
      </c>
      <c r="D16" s="13">
        <v>5</v>
      </c>
      <c r="E16" s="13">
        <v>3</v>
      </c>
      <c r="F16" s="13">
        <v>5</v>
      </c>
      <c r="G16" s="13">
        <v>5</v>
      </c>
      <c r="H16" s="13">
        <v>4</v>
      </c>
      <c r="I16" s="14">
        <f t="shared" si="0"/>
        <v>4.5</v>
      </c>
      <c r="J16" s="13">
        <v>4</v>
      </c>
      <c r="K16" s="13">
        <v>1</v>
      </c>
      <c r="L16" s="13">
        <v>1</v>
      </c>
      <c r="M16" s="13">
        <v>5</v>
      </c>
      <c r="N16" s="15">
        <f t="shared" si="1"/>
        <v>2.75</v>
      </c>
      <c r="O16" s="16">
        <f t="shared" si="2"/>
        <v>12.375</v>
      </c>
    </row>
    <row r="17" spans="1:15" ht="15" customHeight="1">
      <c r="A17" s="93"/>
      <c r="B17" s="12" t="s">
        <v>219</v>
      </c>
      <c r="C17" s="13"/>
      <c r="D17" s="13"/>
      <c r="E17" s="13"/>
      <c r="F17" s="13"/>
      <c r="G17" s="13"/>
      <c r="H17" s="13"/>
      <c r="I17" s="14"/>
      <c r="J17" s="13"/>
      <c r="K17" s="13"/>
      <c r="L17" s="13"/>
      <c r="M17" s="13"/>
      <c r="N17" s="15"/>
      <c r="O17" s="16"/>
    </row>
    <row r="18" spans="1:15" ht="14.25">
      <c r="A18" s="93"/>
      <c r="B18" s="20" t="s">
        <v>43</v>
      </c>
      <c r="C18" s="13">
        <v>1</v>
      </c>
      <c r="D18" s="13">
        <v>5</v>
      </c>
      <c r="E18" s="13">
        <v>1</v>
      </c>
      <c r="F18" s="13">
        <v>3</v>
      </c>
      <c r="G18" s="13">
        <v>5</v>
      </c>
      <c r="H18" s="13">
        <v>3</v>
      </c>
      <c r="I18" s="14">
        <v>3</v>
      </c>
      <c r="J18" s="13">
        <v>3</v>
      </c>
      <c r="K18" s="13">
        <v>1</v>
      </c>
      <c r="L18" s="13">
        <v>4</v>
      </c>
      <c r="M18" s="13">
        <v>3</v>
      </c>
      <c r="N18" s="15">
        <v>2.75</v>
      </c>
      <c r="O18" s="16">
        <v>8</v>
      </c>
    </row>
    <row r="19" spans="1:15" ht="14.25">
      <c r="A19" s="93"/>
      <c r="B19" s="12" t="s">
        <v>44</v>
      </c>
      <c r="C19" s="13">
        <v>5</v>
      </c>
      <c r="D19" s="13">
        <v>5</v>
      </c>
      <c r="E19" s="13">
        <v>3</v>
      </c>
      <c r="F19" s="13">
        <v>5</v>
      </c>
      <c r="G19" s="13">
        <v>5</v>
      </c>
      <c r="H19" s="13">
        <v>4</v>
      </c>
      <c r="I19" s="14">
        <f t="shared" ref="I19:I32" si="3">(C19+D19+E19+F19+G19+H19)/6</f>
        <v>4.5</v>
      </c>
      <c r="J19" s="13">
        <v>4</v>
      </c>
      <c r="K19" s="13">
        <v>1</v>
      </c>
      <c r="L19" s="13">
        <v>1</v>
      </c>
      <c r="M19" s="13">
        <v>4</v>
      </c>
      <c r="N19" s="15">
        <f t="shared" ref="N19:N42" si="4">(J19+K19+L19+M19)/4</f>
        <v>2.5</v>
      </c>
      <c r="O19" s="16">
        <f t="shared" ref="O19:O32" si="5">I19*N19</f>
        <v>11.25</v>
      </c>
    </row>
    <row r="20" spans="1:15" ht="14.25">
      <c r="A20" s="93"/>
      <c r="B20" s="19" t="s">
        <v>45</v>
      </c>
      <c r="C20" s="13">
        <v>5</v>
      </c>
      <c r="D20" s="13">
        <v>5</v>
      </c>
      <c r="E20" s="13">
        <v>3</v>
      </c>
      <c r="F20" s="13">
        <v>5</v>
      </c>
      <c r="G20" s="13">
        <v>1</v>
      </c>
      <c r="H20" s="13">
        <v>3</v>
      </c>
      <c r="I20" s="14">
        <f t="shared" si="3"/>
        <v>3.6666666666666665</v>
      </c>
      <c r="J20" s="13">
        <v>4</v>
      </c>
      <c r="K20" s="13">
        <v>1</v>
      </c>
      <c r="L20" s="13">
        <v>1</v>
      </c>
      <c r="M20" s="13">
        <v>5</v>
      </c>
      <c r="N20" s="15">
        <f t="shared" si="4"/>
        <v>2.75</v>
      </c>
      <c r="O20" s="16">
        <f t="shared" si="5"/>
        <v>10.083333333333332</v>
      </c>
    </row>
    <row r="21" spans="1:15" ht="25.5">
      <c r="A21" s="93"/>
      <c r="B21" s="19" t="s">
        <v>46</v>
      </c>
      <c r="C21" s="13">
        <v>5</v>
      </c>
      <c r="D21" s="13">
        <v>5</v>
      </c>
      <c r="E21" s="13">
        <v>3</v>
      </c>
      <c r="F21" s="13">
        <v>5</v>
      </c>
      <c r="G21" s="13">
        <v>5</v>
      </c>
      <c r="H21" s="13">
        <v>3</v>
      </c>
      <c r="I21" s="14">
        <f t="shared" si="3"/>
        <v>4.333333333333333</v>
      </c>
      <c r="J21" s="13">
        <v>2</v>
      </c>
      <c r="K21" s="13">
        <v>1</v>
      </c>
      <c r="L21" s="13">
        <v>1</v>
      </c>
      <c r="M21" s="13">
        <v>4</v>
      </c>
      <c r="N21" s="15">
        <f t="shared" si="4"/>
        <v>2</v>
      </c>
      <c r="O21" s="16">
        <f t="shared" si="5"/>
        <v>8.6666666666666661</v>
      </c>
    </row>
    <row r="22" spans="1:15" ht="14.25">
      <c r="A22" s="93"/>
      <c r="B22" s="12" t="s">
        <v>47</v>
      </c>
      <c r="C22" s="13">
        <v>5</v>
      </c>
      <c r="D22" s="13">
        <v>5</v>
      </c>
      <c r="E22" s="13">
        <v>3</v>
      </c>
      <c r="F22" s="13">
        <v>5</v>
      </c>
      <c r="G22" s="13">
        <v>5</v>
      </c>
      <c r="H22" s="13">
        <v>3</v>
      </c>
      <c r="I22" s="14">
        <f t="shared" si="3"/>
        <v>4.333333333333333</v>
      </c>
      <c r="J22" s="13">
        <v>2</v>
      </c>
      <c r="K22" s="13">
        <v>1</v>
      </c>
      <c r="L22" s="13">
        <v>1</v>
      </c>
      <c r="M22" s="13">
        <v>4</v>
      </c>
      <c r="N22" s="15">
        <f t="shared" si="4"/>
        <v>2</v>
      </c>
      <c r="O22" s="16">
        <f t="shared" si="5"/>
        <v>8.6666666666666661</v>
      </c>
    </row>
    <row r="23" spans="1:15" ht="25.5">
      <c r="A23" s="93"/>
      <c r="B23" s="12" t="s">
        <v>48</v>
      </c>
      <c r="C23" s="13">
        <v>5</v>
      </c>
      <c r="D23" s="13">
        <v>5</v>
      </c>
      <c r="E23" s="13">
        <v>3</v>
      </c>
      <c r="F23" s="13">
        <v>5</v>
      </c>
      <c r="G23" s="13">
        <v>5</v>
      </c>
      <c r="H23" s="13">
        <v>3</v>
      </c>
      <c r="I23" s="14">
        <f t="shared" si="3"/>
        <v>4.333333333333333</v>
      </c>
      <c r="J23" s="13">
        <v>2</v>
      </c>
      <c r="K23" s="13">
        <v>1</v>
      </c>
      <c r="L23" s="13">
        <v>1</v>
      </c>
      <c r="M23" s="13">
        <v>4</v>
      </c>
      <c r="N23" s="15">
        <f t="shared" si="4"/>
        <v>2</v>
      </c>
      <c r="O23" s="16">
        <f t="shared" si="5"/>
        <v>8.6666666666666661</v>
      </c>
    </row>
    <row r="24" spans="1:15" ht="14.25">
      <c r="A24" s="93"/>
      <c r="B24" s="12" t="s">
        <v>49</v>
      </c>
      <c r="C24" s="13">
        <v>4</v>
      </c>
      <c r="D24" s="13">
        <v>5</v>
      </c>
      <c r="E24" s="13">
        <v>3</v>
      </c>
      <c r="F24" s="13">
        <v>5</v>
      </c>
      <c r="G24" s="13">
        <v>5</v>
      </c>
      <c r="H24" s="13">
        <v>4</v>
      </c>
      <c r="I24" s="14">
        <f t="shared" si="3"/>
        <v>4.333333333333333</v>
      </c>
      <c r="J24" s="13">
        <v>3</v>
      </c>
      <c r="K24" s="13">
        <v>1</v>
      </c>
      <c r="L24" s="13">
        <v>1</v>
      </c>
      <c r="M24" s="13">
        <v>5</v>
      </c>
      <c r="N24" s="15">
        <f t="shared" si="4"/>
        <v>2.5</v>
      </c>
      <c r="O24" s="16">
        <f t="shared" si="5"/>
        <v>10.833333333333332</v>
      </c>
    </row>
    <row r="25" spans="1:15" ht="14.25">
      <c r="A25" s="93"/>
      <c r="B25" s="19" t="s">
        <v>50</v>
      </c>
      <c r="C25" s="13">
        <v>5</v>
      </c>
      <c r="D25" s="13">
        <v>5</v>
      </c>
      <c r="E25" s="13">
        <v>3</v>
      </c>
      <c r="F25" s="13">
        <v>5</v>
      </c>
      <c r="G25" s="13">
        <v>1</v>
      </c>
      <c r="H25" s="13">
        <v>4</v>
      </c>
      <c r="I25" s="14">
        <f t="shared" si="3"/>
        <v>3.8333333333333335</v>
      </c>
      <c r="J25" s="13">
        <v>4</v>
      </c>
      <c r="K25" s="13">
        <v>1</v>
      </c>
      <c r="L25" s="13">
        <v>1</v>
      </c>
      <c r="M25" s="13">
        <v>4</v>
      </c>
      <c r="N25" s="15">
        <f t="shared" si="4"/>
        <v>2.5</v>
      </c>
      <c r="O25" s="16">
        <f t="shared" si="5"/>
        <v>9.5833333333333339</v>
      </c>
    </row>
    <row r="26" spans="1:15" ht="14.25">
      <c r="A26" s="93"/>
      <c r="B26" s="19" t="s">
        <v>51</v>
      </c>
      <c r="C26" s="13">
        <v>5</v>
      </c>
      <c r="D26" s="13">
        <v>5</v>
      </c>
      <c r="E26" s="13">
        <v>1</v>
      </c>
      <c r="F26" s="13">
        <v>5</v>
      </c>
      <c r="G26" s="13">
        <v>5</v>
      </c>
      <c r="H26" s="13">
        <v>4</v>
      </c>
      <c r="I26" s="14">
        <f t="shared" si="3"/>
        <v>4.166666666666667</v>
      </c>
      <c r="J26" s="13">
        <v>3</v>
      </c>
      <c r="K26" s="13">
        <v>1</v>
      </c>
      <c r="L26" s="13">
        <v>1</v>
      </c>
      <c r="M26" s="13">
        <v>4</v>
      </c>
      <c r="N26" s="15">
        <f t="shared" si="4"/>
        <v>2.25</v>
      </c>
      <c r="O26" s="16">
        <f t="shared" si="5"/>
        <v>9.375</v>
      </c>
    </row>
    <row r="27" spans="1:15" ht="14.25">
      <c r="A27" s="93"/>
      <c r="B27" s="12" t="s">
        <v>52</v>
      </c>
      <c r="C27" s="13">
        <v>5</v>
      </c>
      <c r="D27" s="13">
        <v>5</v>
      </c>
      <c r="E27" s="13">
        <v>3</v>
      </c>
      <c r="F27" s="13">
        <v>5</v>
      </c>
      <c r="G27" s="13">
        <v>5</v>
      </c>
      <c r="H27" s="13">
        <v>3</v>
      </c>
      <c r="I27" s="14">
        <f t="shared" si="3"/>
        <v>4.333333333333333</v>
      </c>
      <c r="J27" s="13">
        <v>2</v>
      </c>
      <c r="K27" s="13">
        <v>1</v>
      </c>
      <c r="L27" s="13">
        <v>1</v>
      </c>
      <c r="M27" s="13">
        <v>4</v>
      </c>
      <c r="N27" s="15">
        <f t="shared" si="4"/>
        <v>2</v>
      </c>
      <c r="O27" s="16">
        <f t="shared" si="5"/>
        <v>8.6666666666666661</v>
      </c>
    </row>
    <row r="28" spans="1:15" ht="14.25">
      <c r="A28" s="93"/>
      <c r="B28" s="12" t="s">
        <v>53</v>
      </c>
      <c r="C28" s="13">
        <v>5</v>
      </c>
      <c r="D28" s="13">
        <v>5</v>
      </c>
      <c r="E28" s="13">
        <v>3</v>
      </c>
      <c r="F28" s="13">
        <v>5</v>
      </c>
      <c r="G28" s="13">
        <v>5</v>
      </c>
      <c r="H28" s="13">
        <v>3</v>
      </c>
      <c r="I28" s="14">
        <f t="shared" si="3"/>
        <v>4.333333333333333</v>
      </c>
      <c r="J28" s="13">
        <v>2</v>
      </c>
      <c r="K28" s="13">
        <v>1</v>
      </c>
      <c r="L28" s="13">
        <v>1</v>
      </c>
      <c r="M28" s="13">
        <v>4</v>
      </c>
      <c r="N28" s="15">
        <f t="shared" si="4"/>
        <v>2</v>
      </c>
      <c r="O28" s="16">
        <f t="shared" si="5"/>
        <v>8.6666666666666661</v>
      </c>
    </row>
    <row r="29" spans="1:15" ht="25.5">
      <c r="A29" s="93"/>
      <c r="B29" s="12" t="s">
        <v>54</v>
      </c>
      <c r="C29" s="13">
        <v>5</v>
      </c>
      <c r="D29" s="13">
        <v>5</v>
      </c>
      <c r="E29" s="13">
        <v>1</v>
      </c>
      <c r="F29" s="13">
        <v>5</v>
      </c>
      <c r="G29" s="13">
        <v>5</v>
      </c>
      <c r="H29" s="13">
        <v>4</v>
      </c>
      <c r="I29" s="14">
        <f t="shared" si="3"/>
        <v>4.166666666666667</v>
      </c>
      <c r="J29" s="13">
        <v>3</v>
      </c>
      <c r="K29" s="13">
        <v>1</v>
      </c>
      <c r="L29" s="13">
        <v>1</v>
      </c>
      <c r="M29" s="13">
        <v>4</v>
      </c>
      <c r="N29" s="15">
        <f t="shared" si="4"/>
        <v>2.25</v>
      </c>
      <c r="O29" s="16">
        <f t="shared" si="5"/>
        <v>9.375</v>
      </c>
    </row>
    <row r="30" spans="1:15" ht="25.5">
      <c r="A30" s="18"/>
      <c r="B30" s="12" t="s">
        <v>55</v>
      </c>
      <c r="C30" s="13">
        <v>2</v>
      </c>
      <c r="D30" s="13">
        <v>5</v>
      </c>
      <c r="E30" s="13">
        <v>1</v>
      </c>
      <c r="F30" s="13">
        <v>5</v>
      </c>
      <c r="G30" s="13">
        <v>5</v>
      </c>
      <c r="H30" s="13">
        <v>4</v>
      </c>
      <c r="I30" s="14">
        <f t="shared" si="3"/>
        <v>3.6666666666666665</v>
      </c>
      <c r="J30" s="13">
        <v>3</v>
      </c>
      <c r="K30" s="13">
        <v>1</v>
      </c>
      <c r="L30" s="13">
        <v>4</v>
      </c>
      <c r="M30" s="13">
        <v>3</v>
      </c>
      <c r="N30" s="15">
        <f t="shared" si="4"/>
        <v>2.75</v>
      </c>
      <c r="O30" s="16">
        <f t="shared" si="5"/>
        <v>10.083333333333332</v>
      </c>
    </row>
    <row r="31" spans="1:15" ht="14.25">
      <c r="A31" s="18"/>
      <c r="B31" s="12" t="s">
        <v>56</v>
      </c>
      <c r="C31" s="13">
        <v>3</v>
      </c>
      <c r="D31" s="13">
        <v>5</v>
      </c>
      <c r="E31" s="13">
        <v>1</v>
      </c>
      <c r="F31" s="13">
        <v>5</v>
      </c>
      <c r="G31" s="13">
        <v>1</v>
      </c>
      <c r="H31" s="13">
        <v>3</v>
      </c>
      <c r="I31" s="14">
        <f t="shared" si="3"/>
        <v>3</v>
      </c>
      <c r="J31" s="13">
        <v>3</v>
      </c>
      <c r="K31" s="13">
        <v>1</v>
      </c>
      <c r="L31" s="13">
        <v>4</v>
      </c>
      <c r="M31" s="13">
        <v>3</v>
      </c>
      <c r="N31" s="15">
        <f t="shared" si="4"/>
        <v>2.75</v>
      </c>
      <c r="O31" s="16">
        <f t="shared" si="5"/>
        <v>8.25</v>
      </c>
    </row>
    <row r="32" spans="1:15" ht="38.25">
      <c r="A32" s="18"/>
      <c r="B32" s="12" t="s">
        <v>57</v>
      </c>
      <c r="C32" s="13">
        <v>3</v>
      </c>
      <c r="D32" s="13">
        <v>5</v>
      </c>
      <c r="E32" s="13">
        <v>1</v>
      </c>
      <c r="F32" s="13">
        <v>5</v>
      </c>
      <c r="G32" s="13">
        <v>1</v>
      </c>
      <c r="H32" s="13">
        <v>3</v>
      </c>
      <c r="I32" s="14">
        <f t="shared" si="3"/>
        <v>3</v>
      </c>
      <c r="J32" s="13">
        <v>3</v>
      </c>
      <c r="K32" s="13">
        <v>1</v>
      </c>
      <c r="L32" s="13">
        <v>4</v>
      </c>
      <c r="M32" s="13">
        <v>3</v>
      </c>
      <c r="N32" s="15">
        <f t="shared" si="4"/>
        <v>2.75</v>
      </c>
      <c r="O32" s="16">
        <f t="shared" si="5"/>
        <v>8.25</v>
      </c>
    </row>
    <row r="33" spans="1:15" ht="25.5">
      <c r="A33" s="18"/>
      <c r="B33" s="12" t="s">
        <v>58</v>
      </c>
      <c r="C33" s="13">
        <v>2</v>
      </c>
      <c r="D33" s="13">
        <v>5</v>
      </c>
      <c r="E33" s="13">
        <v>1</v>
      </c>
      <c r="F33" s="13">
        <v>5</v>
      </c>
      <c r="G33" s="13">
        <v>5</v>
      </c>
      <c r="H33" s="13">
        <v>2</v>
      </c>
      <c r="I33" s="14">
        <v>3.33</v>
      </c>
      <c r="J33" s="13">
        <v>3</v>
      </c>
      <c r="K33" s="13">
        <v>1</v>
      </c>
      <c r="L33" s="13">
        <v>4</v>
      </c>
      <c r="M33" s="13">
        <v>3</v>
      </c>
      <c r="N33" s="15">
        <f t="shared" si="4"/>
        <v>2.75</v>
      </c>
      <c r="O33" s="16">
        <v>6</v>
      </c>
    </row>
    <row r="34" spans="1:15" ht="14.25">
      <c r="A34" s="18"/>
      <c r="B34" s="12" t="s">
        <v>59</v>
      </c>
      <c r="C34" s="13">
        <v>2</v>
      </c>
      <c r="D34" s="13">
        <v>5</v>
      </c>
      <c r="E34" s="13">
        <v>1</v>
      </c>
      <c r="F34" s="13">
        <v>5</v>
      </c>
      <c r="G34" s="13">
        <v>5</v>
      </c>
      <c r="H34" s="13">
        <v>2</v>
      </c>
      <c r="I34" s="14">
        <v>3.33</v>
      </c>
      <c r="J34" s="13">
        <v>3</v>
      </c>
      <c r="K34" s="13">
        <v>1</v>
      </c>
      <c r="L34" s="13">
        <v>4</v>
      </c>
      <c r="M34" s="13">
        <v>3</v>
      </c>
      <c r="N34" s="15">
        <f t="shared" si="4"/>
        <v>2.75</v>
      </c>
      <c r="O34" s="16">
        <v>6</v>
      </c>
    </row>
    <row r="35" spans="1:15" ht="25.5">
      <c r="A35" s="18"/>
      <c r="B35" s="12" t="s">
        <v>60</v>
      </c>
      <c r="C35" s="13">
        <v>2</v>
      </c>
      <c r="D35" s="13">
        <v>5</v>
      </c>
      <c r="E35" s="13">
        <v>1</v>
      </c>
      <c r="F35" s="13">
        <v>5</v>
      </c>
      <c r="G35" s="13">
        <v>5</v>
      </c>
      <c r="H35" s="13">
        <v>2</v>
      </c>
      <c r="I35" s="14">
        <v>3.33</v>
      </c>
      <c r="J35" s="13">
        <v>3</v>
      </c>
      <c r="K35" s="13">
        <v>1</v>
      </c>
      <c r="L35" s="13">
        <v>4</v>
      </c>
      <c r="M35" s="13">
        <v>3</v>
      </c>
      <c r="N35" s="15">
        <f t="shared" si="4"/>
        <v>2.75</v>
      </c>
      <c r="O35" s="16">
        <v>6</v>
      </c>
    </row>
    <row r="36" spans="1:15" ht="38.25">
      <c r="A36" s="18"/>
      <c r="B36" s="12" t="s">
        <v>37</v>
      </c>
      <c r="C36" s="13">
        <v>2</v>
      </c>
      <c r="D36" s="13">
        <v>5</v>
      </c>
      <c r="E36" s="13">
        <v>1</v>
      </c>
      <c r="F36" s="13">
        <v>5</v>
      </c>
      <c r="G36" s="13">
        <v>1</v>
      </c>
      <c r="H36" s="13">
        <v>3</v>
      </c>
      <c r="I36" s="14">
        <v>2.83</v>
      </c>
      <c r="J36" s="13">
        <v>3</v>
      </c>
      <c r="K36" s="13">
        <v>1</v>
      </c>
      <c r="L36" s="13">
        <v>4</v>
      </c>
      <c r="M36" s="13">
        <v>3</v>
      </c>
      <c r="N36" s="15">
        <f t="shared" si="4"/>
        <v>2.75</v>
      </c>
      <c r="O36" s="16">
        <v>8</v>
      </c>
    </row>
    <row r="37" spans="1:15" ht="14.25">
      <c r="A37" s="92" t="s">
        <v>216</v>
      </c>
      <c r="B37" s="12" t="s">
        <v>61</v>
      </c>
      <c r="C37" s="13">
        <v>4</v>
      </c>
      <c r="D37" s="13">
        <v>5</v>
      </c>
      <c r="E37" s="13">
        <v>1</v>
      </c>
      <c r="F37" s="13">
        <v>3</v>
      </c>
      <c r="G37" s="13">
        <v>1</v>
      </c>
      <c r="H37" s="13">
        <v>4</v>
      </c>
      <c r="I37" s="14">
        <f t="shared" ref="I37:I42" si="6">(C37+D37+E37+F37+G37+H37)/6</f>
        <v>3</v>
      </c>
      <c r="J37" s="13">
        <v>2</v>
      </c>
      <c r="K37" s="13">
        <v>1</v>
      </c>
      <c r="L37" s="13">
        <v>1</v>
      </c>
      <c r="M37" s="13">
        <v>4</v>
      </c>
      <c r="N37" s="15">
        <f t="shared" si="4"/>
        <v>2</v>
      </c>
      <c r="O37" s="16">
        <f t="shared" ref="O37:O42" si="7">I37*N37</f>
        <v>6</v>
      </c>
    </row>
    <row r="38" spans="1:15" ht="14.25">
      <c r="A38" s="92"/>
      <c r="B38" s="12" t="s">
        <v>62</v>
      </c>
      <c r="C38" s="13">
        <v>4</v>
      </c>
      <c r="D38" s="13">
        <v>5</v>
      </c>
      <c r="E38" s="13">
        <v>1</v>
      </c>
      <c r="F38" s="13">
        <v>3</v>
      </c>
      <c r="G38" s="13">
        <v>1</v>
      </c>
      <c r="H38" s="13">
        <v>3</v>
      </c>
      <c r="I38" s="14">
        <f t="shared" si="6"/>
        <v>2.8333333333333335</v>
      </c>
      <c r="J38" s="13">
        <v>5</v>
      </c>
      <c r="K38" s="13">
        <v>1</v>
      </c>
      <c r="L38" s="13">
        <v>1</v>
      </c>
      <c r="M38" s="13">
        <v>3</v>
      </c>
      <c r="N38" s="15">
        <f t="shared" si="4"/>
        <v>2.5</v>
      </c>
      <c r="O38" s="16">
        <f t="shared" si="7"/>
        <v>7.0833333333333339</v>
      </c>
    </row>
    <row r="39" spans="1:15" ht="25.5">
      <c r="A39" s="92"/>
      <c r="B39" s="12" t="s">
        <v>63</v>
      </c>
      <c r="C39" s="13">
        <v>4</v>
      </c>
      <c r="D39" s="13">
        <v>5</v>
      </c>
      <c r="E39" s="13">
        <v>1</v>
      </c>
      <c r="F39" s="13">
        <v>3</v>
      </c>
      <c r="G39" s="13">
        <v>1</v>
      </c>
      <c r="H39" s="13">
        <v>3</v>
      </c>
      <c r="I39" s="14">
        <f t="shared" si="6"/>
        <v>2.8333333333333335</v>
      </c>
      <c r="J39" s="13">
        <v>3</v>
      </c>
      <c r="K39" s="13">
        <v>1</v>
      </c>
      <c r="L39" s="13">
        <v>1</v>
      </c>
      <c r="M39" s="13">
        <v>3</v>
      </c>
      <c r="N39" s="15">
        <f t="shared" si="4"/>
        <v>2</v>
      </c>
      <c r="O39" s="16">
        <f t="shared" si="7"/>
        <v>5.666666666666667</v>
      </c>
    </row>
    <row r="40" spans="1:15" ht="14.25">
      <c r="A40" s="92"/>
      <c r="B40" s="12" t="s">
        <v>64</v>
      </c>
      <c r="C40" s="13">
        <v>4</v>
      </c>
      <c r="D40" s="13">
        <v>5</v>
      </c>
      <c r="E40" s="13">
        <v>1</v>
      </c>
      <c r="F40" s="13">
        <v>3</v>
      </c>
      <c r="G40" s="13">
        <v>1</v>
      </c>
      <c r="H40" s="13">
        <v>3</v>
      </c>
      <c r="I40" s="14">
        <f t="shared" si="6"/>
        <v>2.8333333333333335</v>
      </c>
      <c r="J40" s="13">
        <v>3</v>
      </c>
      <c r="K40" s="13">
        <v>1</v>
      </c>
      <c r="L40" s="13">
        <v>1</v>
      </c>
      <c r="M40" s="13">
        <v>3</v>
      </c>
      <c r="N40" s="15">
        <f t="shared" si="4"/>
        <v>2</v>
      </c>
      <c r="O40" s="16">
        <f t="shared" si="7"/>
        <v>5.666666666666667</v>
      </c>
    </row>
    <row r="41" spans="1:15" ht="25.5">
      <c r="A41" s="92"/>
      <c r="B41" s="12" t="s">
        <v>65</v>
      </c>
      <c r="C41" s="13">
        <v>3</v>
      </c>
      <c r="D41" s="13">
        <v>5</v>
      </c>
      <c r="E41" s="13">
        <v>1</v>
      </c>
      <c r="F41" s="13">
        <v>3</v>
      </c>
      <c r="G41" s="13">
        <v>1</v>
      </c>
      <c r="H41" s="13">
        <v>3</v>
      </c>
      <c r="I41" s="14">
        <f t="shared" si="6"/>
        <v>2.6666666666666665</v>
      </c>
      <c r="J41" s="13">
        <v>3</v>
      </c>
      <c r="K41" s="13">
        <v>1</v>
      </c>
      <c r="L41" s="13">
        <v>1</v>
      </c>
      <c r="M41" s="13">
        <v>3</v>
      </c>
      <c r="N41" s="15">
        <f t="shared" si="4"/>
        <v>2</v>
      </c>
      <c r="O41" s="16">
        <f t="shared" si="7"/>
        <v>5.333333333333333</v>
      </c>
    </row>
    <row r="42" spans="1:15" ht="38.25">
      <c r="A42" s="92"/>
      <c r="B42" s="12" t="s">
        <v>66</v>
      </c>
      <c r="C42" s="13">
        <v>5</v>
      </c>
      <c r="D42" s="13">
        <v>5</v>
      </c>
      <c r="E42" s="13">
        <v>1</v>
      </c>
      <c r="F42" s="13">
        <v>3</v>
      </c>
      <c r="G42" s="13">
        <v>1</v>
      </c>
      <c r="H42" s="13">
        <v>3</v>
      </c>
      <c r="I42" s="14">
        <f t="shared" si="6"/>
        <v>3</v>
      </c>
      <c r="J42" s="13">
        <v>2</v>
      </c>
      <c r="K42" s="13">
        <v>1</v>
      </c>
      <c r="L42" s="13">
        <v>1</v>
      </c>
      <c r="M42" s="13">
        <v>3</v>
      </c>
      <c r="N42" s="15">
        <f t="shared" si="4"/>
        <v>1.75</v>
      </c>
      <c r="O42" s="16">
        <f t="shared" si="7"/>
        <v>5.25</v>
      </c>
    </row>
    <row r="43" spans="1:15" ht="14.25">
      <c r="A43" s="92"/>
      <c r="B43" s="12" t="s">
        <v>67</v>
      </c>
      <c r="C43" s="13"/>
      <c r="D43" s="13"/>
      <c r="E43" s="13"/>
      <c r="F43" s="13"/>
      <c r="G43" s="13"/>
      <c r="H43" s="13"/>
      <c r="I43" s="14"/>
      <c r="J43" s="13"/>
      <c r="K43" s="13"/>
      <c r="L43" s="13"/>
      <c r="M43" s="13"/>
      <c r="N43" s="15"/>
      <c r="O43" s="16"/>
    </row>
    <row r="44" spans="1:15" ht="25.5">
      <c r="A44" s="92"/>
      <c r="B44" s="12" t="s">
        <v>68</v>
      </c>
      <c r="C44" s="13">
        <v>3</v>
      </c>
      <c r="D44" s="13">
        <v>5</v>
      </c>
      <c r="E44" s="13">
        <v>1</v>
      </c>
      <c r="F44" s="13">
        <v>3</v>
      </c>
      <c r="G44" s="13">
        <v>5</v>
      </c>
      <c r="H44" s="13">
        <v>3</v>
      </c>
      <c r="I44" s="14">
        <f>(C44+D44+E44+F44+G44+H44)/6</f>
        <v>3.3333333333333335</v>
      </c>
      <c r="J44" s="13">
        <v>2</v>
      </c>
      <c r="K44" s="13">
        <v>1</v>
      </c>
      <c r="L44" s="13">
        <v>1</v>
      </c>
      <c r="M44" s="13">
        <v>4</v>
      </c>
      <c r="N44" s="15">
        <f t="shared" ref="N44:N50" si="8">(J44+K44+L44+M44)/4</f>
        <v>2</v>
      </c>
      <c r="O44" s="16">
        <f>I44*N44</f>
        <v>6.666666666666667</v>
      </c>
    </row>
    <row r="45" spans="1:15" ht="14.25">
      <c r="A45" s="92"/>
      <c r="B45" s="12" t="s">
        <v>69</v>
      </c>
      <c r="C45" s="13">
        <v>3</v>
      </c>
      <c r="D45" s="13">
        <v>5</v>
      </c>
      <c r="E45" s="13">
        <v>1</v>
      </c>
      <c r="F45" s="13">
        <v>3</v>
      </c>
      <c r="G45" s="13">
        <v>5</v>
      </c>
      <c r="H45" s="13">
        <v>3</v>
      </c>
      <c r="I45" s="14">
        <f>(C45+D45+E45+F45+G45+H45)/6</f>
        <v>3.3333333333333335</v>
      </c>
      <c r="J45" s="13">
        <v>2</v>
      </c>
      <c r="K45" s="13">
        <v>1</v>
      </c>
      <c r="L45" s="13">
        <v>1</v>
      </c>
      <c r="M45" s="13">
        <v>4</v>
      </c>
      <c r="N45" s="15">
        <f t="shared" si="8"/>
        <v>2</v>
      </c>
      <c r="O45" s="16">
        <f>I45*N45</f>
        <v>6.666666666666667</v>
      </c>
    </row>
    <row r="46" spans="1:15" ht="25.5">
      <c r="A46" s="92"/>
      <c r="B46" s="12" t="s">
        <v>70</v>
      </c>
      <c r="C46" s="13">
        <v>2</v>
      </c>
      <c r="D46" s="13">
        <v>5</v>
      </c>
      <c r="E46" s="13">
        <v>1</v>
      </c>
      <c r="F46" s="13">
        <v>5</v>
      </c>
      <c r="G46" s="13">
        <v>1</v>
      </c>
      <c r="H46" s="13">
        <v>3</v>
      </c>
      <c r="I46" s="14">
        <f>(C46+D46+E46+F46+G46+H46)/6</f>
        <v>2.8333333333333335</v>
      </c>
      <c r="J46" s="13">
        <v>1</v>
      </c>
      <c r="K46" s="13">
        <v>1</v>
      </c>
      <c r="L46" s="13">
        <v>1</v>
      </c>
      <c r="M46" s="13">
        <v>3</v>
      </c>
      <c r="N46" s="15">
        <f t="shared" si="8"/>
        <v>1.5</v>
      </c>
      <c r="O46" s="16">
        <f>I46*N46</f>
        <v>4.25</v>
      </c>
    </row>
    <row r="47" spans="1:15" ht="51">
      <c r="A47" s="92"/>
      <c r="B47" s="12" t="s">
        <v>71</v>
      </c>
      <c r="C47" s="13">
        <v>5</v>
      </c>
      <c r="D47" s="13">
        <v>5</v>
      </c>
      <c r="E47" s="13">
        <v>1</v>
      </c>
      <c r="F47" s="13">
        <v>3</v>
      </c>
      <c r="G47" s="13">
        <v>1</v>
      </c>
      <c r="H47" s="13">
        <v>3</v>
      </c>
      <c r="I47" s="14">
        <f>(C47+D47+E47+F47+G47+H47)/6</f>
        <v>3</v>
      </c>
      <c r="J47" s="13">
        <v>3</v>
      </c>
      <c r="K47" s="13">
        <v>1</v>
      </c>
      <c r="L47" s="13">
        <v>1</v>
      </c>
      <c r="M47" s="13">
        <v>4</v>
      </c>
      <c r="N47" s="15">
        <f t="shared" si="8"/>
        <v>2.25</v>
      </c>
      <c r="O47" s="16">
        <f>I47*N47</f>
        <v>6.75</v>
      </c>
    </row>
    <row r="48" spans="1:15" ht="25.5">
      <c r="A48" s="92"/>
      <c r="B48" s="12" t="s">
        <v>72</v>
      </c>
      <c r="C48" s="13">
        <v>4</v>
      </c>
      <c r="D48" s="13">
        <v>5</v>
      </c>
      <c r="E48" s="13">
        <v>1</v>
      </c>
      <c r="F48" s="13">
        <v>3</v>
      </c>
      <c r="G48" s="13">
        <v>1</v>
      </c>
      <c r="H48" s="13">
        <v>3</v>
      </c>
      <c r="I48" s="14">
        <f>(C48+D48+E48+F48+G48+H48)/6</f>
        <v>2.8333333333333335</v>
      </c>
      <c r="J48" s="13">
        <v>3</v>
      </c>
      <c r="K48" s="13">
        <v>1</v>
      </c>
      <c r="L48" s="13">
        <v>1</v>
      </c>
      <c r="M48" s="13">
        <v>4</v>
      </c>
      <c r="N48" s="15">
        <f t="shared" si="8"/>
        <v>2.25</v>
      </c>
      <c r="O48" s="16">
        <f>I48*N48</f>
        <v>6.375</v>
      </c>
    </row>
    <row r="49" spans="1:15" ht="25.5">
      <c r="A49" s="18"/>
      <c r="B49" s="12" t="s">
        <v>215</v>
      </c>
      <c r="C49" s="13">
        <v>3</v>
      </c>
      <c r="D49" s="13">
        <v>5</v>
      </c>
      <c r="E49" s="13">
        <v>3</v>
      </c>
      <c r="F49" s="13">
        <v>5</v>
      </c>
      <c r="G49" s="13">
        <v>1</v>
      </c>
      <c r="H49" s="13">
        <v>3</v>
      </c>
      <c r="I49" s="14">
        <v>3</v>
      </c>
      <c r="J49" s="13">
        <v>1</v>
      </c>
      <c r="K49" s="13">
        <v>1</v>
      </c>
      <c r="L49" s="13">
        <v>4</v>
      </c>
      <c r="M49" s="13">
        <v>3</v>
      </c>
      <c r="N49" s="15">
        <f t="shared" si="8"/>
        <v>2.25</v>
      </c>
      <c r="O49" s="16">
        <v>7</v>
      </c>
    </row>
    <row r="50" spans="1:15" ht="25.5">
      <c r="A50" s="18"/>
      <c r="B50" s="12" t="s">
        <v>73</v>
      </c>
      <c r="C50" s="13">
        <v>2</v>
      </c>
      <c r="D50" s="13">
        <v>5</v>
      </c>
      <c r="E50" s="13">
        <v>5</v>
      </c>
      <c r="F50" s="13">
        <v>5</v>
      </c>
      <c r="G50" s="13">
        <v>5</v>
      </c>
      <c r="H50" s="13">
        <v>1</v>
      </c>
      <c r="I50" s="14">
        <v>3.83</v>
      </c>
      <c r="J50" s="13">
        <v>2</v>
      </c>
      <c r="K50" s="13">
        <v>1</v>
      </c>
      <c r="L50" s="13">
        <v>1</v>
      </c>
      <c r="M50" s="13">
        <v>3</v>
      </c>
      <c r="N50" s="15">
        <f t="shared" si="8"/>
        <v>1.75</v>
      </c>
      <c r="O50" s="16">
        <v>7</v>
      </c>
    </row>
    <row r="51" spans="1:15" ht="14.25">
      <c r="A51" s="18"/>
      <c r="B51" s="12" t="s">
        <v>74</v>
      </c>
      <c r="C51" s="13">
        <v>2</v>
      </c>
      <c r="D51" s="13">
        <v>5</v>
      </c>
      <c r="E51" s="13">
        <v>1</v>
      </c>
      <c r="F51" s="13">
        <v>3</v>
      </c>
      <c r="G51" s="13">
        <v>1</v>
      </c>
      <c r="H51" s="13">
        <v>3</v>
      </c>
      <c r="I51" s="14">
        <v>2.5</v>
      </c>
      <c r="J51" s="13">
        <v>2</v>
      </c>
      <c r="K51" s="13">
        <v>1</v>
      </c>
      <c r="L51" s="13">
        <v>1</v>
      </c>
      <c r="M51" s="13">
        <v>3</v>
      </c>
      <c r="N51" s="15">
        <v>1.75</v>
      </c>
      <c r="O51" s="16">
        <v>4</v>
      </c>
    </row>
    <row r="52" spans="1:15" ht="25.5">
      <c r="A52" s="18"/>
      <c r="B52" s="12" t="s">
        <v>75</v>
      </c>
      <c r="C52" s="13">
        <v>4</v>
      </c>
      <c r="D52" s="13">
        <v>5</v>
      </c>
      <c r="E52" s="13">
        <v>1</v>
      </c>
      <c r="F52" s="13">
        <v>3</v>
      </c>
      <c r="G52" s="13">
        <v>1</v>
      </c>
      <c r="H52" s="13">
        <v>3</v>
      </c>
      <c r="I52" s="14">
        <v>2.83</v>
      </c>
      <c r="J52" s="13">
        <v>1</v>
      </c>
      <c r="K52" s="13">
        <v>4</v>
      </c>
      <c r="L52" s="13">
        <v>1</v>
      </c>
      <c r="M52" s="13">
        <v>3</v>
      </c>
      <c r="N52" s="15">
        <v>2.25</v>
      </c>
      <c r="O52" s="16">
        <v>6</v>
      </c>
    </row>
    <row r="53" spans="1:15" ht="14.25">
      <c r="A53" s="18"/>
      <c r="B53" s="12" t="s">
        <v>76</v>
      </c>
      <c r="C53" s="13">
        <v>4</v>
      </c>
      <c r="D53" s="13">
        <v>5</v>
      </c>
      <c r="E53" s="13">
        <v>1</v>
      </c>
      <c r="F53" s="13">
        <v>3</v>
      </c>
      <c r="G53" s="13">
        <v>1</v>
      </c>
      <c r="H53" s="13">
        <v>3</v>
      </c>
      <c r="I53" s="14">
        <v>2.83</v>
      </c>
      <c r="J53" s="13">
        <v>1</v>
      </c>
      <c r="K53" s="13">
        <v>4</v>
      </c>
      <c r="L53" s="13">
        <v>1</v>
      </c>
      <c r="M53" s="13">
        <v>3</v>
      </c>
      <c r="N53" s="15">
        <v>2.25</v>
      </c>
      <c r="O53" s="16">
        <v>6</v>
      </c>
    </row>
    <row r="54" spans="1:15" ht="38.25">
      <c r="A54" s="18"/>
      <c r="B54" s="12" t="s">
        <v>37</v>
      </c>
      <c r="C54" s="13">
        <v>2</v>
      </c>
      <c r="D54" s="13">
        <v>5</v>
      </c>
      <c r="E54" s="13">
        <v>1</v>
      </c>
      <c r="F54" s="13">
        <v>5</v>
      </c>
      <c r="G54" s="13">
        <v>1</v>
      </c>
      <c r="H54" s="13">
        <v>3</v>
      </c>
      <c r="I54" s="14">
        <v>2.83</v>
      </c>
      <c r="J54" s="13">
        <v>4</v>
      </c>
      <c r="K54" s="13">
        <v>1</v>
      </c>
      <c r="L54" s="13">
        <v>1</v>
      </c>
      <c r="M54" s="13">
        <v>3</v>
      </c>
      <c r="N54" s="15">
        <v>2.25</v>
      </c>
      <c r="O54" s="16">
        <v>6</v>
      </c>
    </row>
    <row r="55" spans="1:15" ht="25.5">
      <c r="A55" s="97" t="s">
        <v>77</v>
      </c>
      <c r="B55" s="21" t="s">
        <v>78</v>
      </c>
      <c r="C55" s="13">
        <v>4</v>
      </c>
      <c r="D55" s="13">
        <v>5</v>
      </c>
      <c r="E55" s="13">
        <v>3</v>
      </c>
      <c r="F55" s="13">
        <v>5</v>
      </c>
      <c r="G55" s="13">
        <v>5</v>
      </c>
      <c r="H55" s="13">
        <v>3</v>
      </c>
      <c r="I55" s="14">
        <f>(C55+D55+E55+F55+G55+H55)/6</f>
        <v>4.166666666666667</v>
      </c>
      <c r="J55" s="13">
        <v>4</v>
      </c>
      <c r="K55" s="13">
        <v>1</v>
      </c>
      <c r="L55" s="13">
        <v>1</v>
      </c>
      <c r="M55" s="13">
        <v>4</v>
      </c>
      <c r="N55" s="15">
        <f>(J55+K55+L55+M55)/4</f>
        <v>2.5</v>
      </c>
      <c r="O55" s="16">
        <f>I55*N55</f>
        <v>10.416666666666668</v>
      </c>
    </row>
    <row r="56" spans="1:15" ht="25.5">
      <c r="A56" s="97"/>
      <c r="B56" s="21" t="s">
        <v>79</v>
      </c>
      <c r="C56" s="13">
        <v>4</v>
      </c>
      <c r="D56" s="13">
        <v>5</v>
      </c>
      <c r="E56" s="13">
        <v>3</v>
      </c>
      <c r="F56" s="13">
        <v>5</v>
      </c>
      <c r="G56" s="13">
        <v>5</v>
      </c>
      <c r="H56" s="13">
        <v>3</v>
      </c>
      <c r="I56" s="14">
        <f>(C56+D56+E56+F56+G56+H56)/6</f>
        <v>4.166666666666667</v>
      </c>
      <c r="J56" s="13">
        <v>4</v>
      </c>
      <c r="K56" s="13">
        <v>1</v>
      </c>
      <c r="L56" s="13">
        <v>1</v>
      </c>
      <c r="M56" s="13">
        <v>4</v>
      </c>
      <c r="N56" s="15">
        <f>(J56+K56+L56+M56)/4</f>
        <v>2.5</v>
      </c>
      <c r="O56" s="16">
        <f>I56*N56</f>
        <v>10.416666666666668</v>
      </c>
    </row>
    <row r="57" spans="1:15" ht="25.5">
      <c r="A57" s="97"/>
      <c r="B57" s="21" t="s">
        <v>80</v>
      </c>
      <c r="C57" s="13">
        <v>2</v>
      </c>
      <c r="D57" s="13">
        <v>5</v>
      </c>
      <c r="E57" s="13">
        <v>3</v>
      </c>
      <c r="F57" s="13">
        <v>3</v>
      </c>
      <c r="G57" s="13">
        <v>1</v>
      </c>
      <c r="H57" s="13">
        <v>4</v>
      </c>
      <c r="I57" s="14">
        <f>(C57+D57+E57+F57+G57+H57)/6</f>
        <v>3</v>
      </c>
      <c r="J57" s="13">
        <v>3</v>
      </c>
      <c r="K57" s="13">
        <v>1</v>
      </c>
      <c r="L57" s="13">
        <v>1</v>
      </c>
      <c r="M57" s="13">
        <v>4</v>
      </c>
      <c r="N57" s="15">
        <f>(J57+K57+L57+M57)/4</f>
        <v>2.25</v>
      </c>
      <c r="O57" s="16">
        <f>I57*N57</f>
        <v>6.75</v>
      </c>
    </row>
    <row r="58" spans="1:15" ht="14.25">
      <c r="A58" s="97"/>
      <c r="B58" s="21" t="s">
        <v>83</v>
      </c>
      <c r="C58" s="13">
        <v>4</v>
      </c>
      <c r="D58" s="13">
        <v>5</v>
      </c>
      <c r="E58" s="13">
        <v>1</v>
      </c>
      <c r="F58" s="13">
        <v>3</v>
      </c>
      <c r="G58" s="13">
        <v>1</v>
      </c>
      <c r="H58" s="13">
        <v>3</v>
      </c>
      <c r="I58" s="14">
        <f>(C58+D58+E58+F58+G58+H58)/6</f>
        <v>2.8333333333333335</v>
      </c>
      <c r="J58" s="13">
        <v>3</v>
      </c>
      <c r="K58" s="13">
        <v>1</v>
      </c>
      <c r="L58" s="13">
        <v>1</v>
      </c>
      <c r="M58" s="13">
        <v>4</v>
      </c>
      <c r="N58" s="15">
        <f>(J58+K58+L58+M58)/4</f>
        <v>2.25</v>
      </c>
      <c r="O58" s="16">
        <f>I58*N58</f>
        <v>6.375</v>
      </c>
    </row>
    <row r="59" spans="1:15" ht="38.25">
      <c r="A59" s="97"/>
      <c r="B59" s="21" t="s">
        <v>37</v>
      </c>
      <c r="C59" s="13">
        <v>2</v>
      </c>
      <c r="D59" s="13">
        <v>5</v>
      </c>
      <c r="E59" s="13">
        <v>1</v>
      </c>
      <c r="F59" s="13">
        <v>5</v>
      </c>
      <c r="G59" s="13">
        <v>1</v>
      </c>
      <c r="H59" s="13">
        <v>3</v>
      </c>
      <c r="I59" s="14">
        <v>2.83</v>
      </c>
      <c r="J59" s="13">
        <v>4</v>
      </c>
      <c r="K59" s="13">
        <v>1</v>
      </c>
      <c r="L59" s="13">
        <v>1</v>
      </c>
      <c r="M59" s="13">
        <v>3</v>
      </c>
      <c r="N59" s="15">
        <v>2.25</v>
      </c>
      <c r="O59" s="16">
        <v>6</v>
      </c>
    </row>
    <row r="60" spans="1:15" ht="31.5" customHeight="1">
      <c r="A60" s="100" t="s">
        <v>84</v>
      </c>
      <c r="B60" s="12" t="s">
        <v>183</v>
      </c>
      <c r="C60" s="13">
        <v>4</v>
      </c>
      <c r="D60" s="13">
        <v>5</v>
      </c>
      <c r="E60" s="13">
        <v>1</v>
      </c>
      <c r="F60" s="13">
        <v>5</v>
      </c>
      <c r="G60" s="13">
        <v>1</v>
      </c>
      <c r="H60" s="13">
        <v>2</v>
      </c>
      <c r="I60" s="14">
        <f>(C60+D60+E60+F60+G60+H60)/6</f>
        <v>3</v>
      </c>
      <c r="J60" s="13">
        <v>4</v>
      </c>
      <c r="K60" s="13">
        <v>1</v>
      </c>
      <c r="L60" s="13">
        <v>1</v>
      </c>
      <c r="M60" s="13">
        <v>4</v>
      </c>
      <c r="N60" s="15">
        <f>(J60+K60+L60+M60)/4</f>
        <v>2.5</v>
      </c>
      <c r="O60" s="16">
        <f>I60*N60</f>
        <v>7.5</v>
      </c>
    </row>
    <row r="61" spans="1:15" ht="31.5" customHeight="1">
      <c r="A61" s="99"/>
      <c r="B61" s="79" t="s">
        <v>184</v>
      </c>
      <c r="C61" s="13">
        <v>2</v>
      </c>
      <c r="D61" s="13">
        <v>5</v>
      </c>
      <c r="E61" s="13">
        <v>1</v>
      </c>
      <c r="F61" s="13">
        <v>5</v>
      </c>
      <c r="G61" s="13">
        <v>5</v>
      </c>
      <c r="H61" s="13">
        <v>2</v>
      </c>
      <c r="I61" s="14">
        <v>3.33</v>
      </c>
      <c r="J61" s="13">
        <v>1</v>
      </c>
      <c r="K61" s="13">
        <v>1</v>
      </c>
      <c r="L61" s="13">
        <v>2</v>
      </c>
      <c r="M61" s="13">
        <v>3</v>
      </c>
      <c r="N61" s="15">
        <v>1.75</v>
      </c>
      <c r="O61" s="16">
        <v>6</v>
      </c>
    </row>
    <row r="62" spans="1:15" ht="31.5" customHeight="1">
      <c r="A62" s="99"/>
      <c r="B62" s="12" t="s">
        <v>185</v>
      </c>
      <c r="C62" s="13">
        <v>2</v>
      </c>
      <c r="D62" s="13">
        <v>5</v>
      </c>
      <c r="E62" s="13">
        <v>1</v>
      </c>
      <c r="F62" s="13">
        <v>5</v>
      </c>
      <c r="G62" s="13">
        <v>5</v>
      </c>
      <c r="H62" s="13">
        <v>2</v>
      </c>
      <c r="I62" s="14">
        <v>3.33</v>
      </c>
      <c r="J62" s="13">
        <v>1</v>
      </c>
      <c r="K62" s="13">
        <v>1</v>
      </c>
      <c r="L62" s="13">
        <v>2</v>
      </c>
      <c r="M62" s="13">
        <v>3</v>
      </c>
      <c r="N62" s="15">
        <v>1.75</v>
      </c>
      <c r="O62" s="16">
        <v>6</v>
      </c>
    </row>
    <row r="63" spans="1:15" ht="31.5" customHeight="1">
      <c r="A63" s="99"/>
      <c r="B63" s="12" t="s">
        <v>186</v>
      </c>
      <c r="C63" s="13">
        <v>2</v>
      </c>
      <c r="D63" s="13">
        <v>5</v>
      </c>
      <c r="E63" s="13">
        <v>1</v>
      </c>
      <c r="F63" s="13">
        <v>5</v>
      </c>
      <c r="G63" s="13">
        <v>5</v>
      </c>
      <c r="H63" s="13">
        <v>2</v>
      </c>
      <c r="I63" s="14">
        <v>3.33</v>
      </c>
      <c r="J63" s="13">
        <v>1</v>
      </c>
      <c r="K63" s="13">
        <v>1</v>
      </c>
      <c r="L63" s="13">
        <v>2</v>
      </c>
      <c r="M63" s="13">
        <v>3</v>
      </c>
      <c r="N63" s="15">
        <v>1.75</v>
      </c>
      <c r="O63" s="16">
        <v>6</v>
      </c>
    </row>
    <row r="64" spans="1:15" ht="31.5" customHeight="1">
      <c r="A64" s="99"/>
      <c r="B64" s="12" t="s">
        <v>85</v>
      </c>
      <c r="C64" s="13">
        <v>2</v>
      </c>
      <c r="D64" s="13">
        <v>5</v>
      </c>
      <c r="E64" s="13">
        <v>1</v>
      </c>
      <c r="F64" s="13">
        <v>5</v>
      </c>
      <c r="G64" s="13">
        <v>1</v>
      </c>
      <c r="H64" s="13">
        <v>3</v>
      </c>
      <c r="I64" s="14">
        <v>2.83</v>
      </c>
      <c r="J64" s="13">
        <v>1</v>
      </c>
      <c r="K64" s="13">
        <v>1</v>
      </c>
      <c r="L64" s="13">
        <v>4</v>
      </c>
      <c r="M64" s="13">
        <v>3</v>
      </c>
      <c r="N64" s="15">
        <v>2.25</v>
      </c>
      <c r="O64" s="16">
        <v>6</v>
      </c>
    </row>
    <row r="65" spans="1:15" ht="24" customHeight="1">
      <c r="A65" s="99"/>
      <c r="B65" s="12" t="s">
        <v>217</v>
      </c>
      <c r="C65" s="13">
        <v>4</v>
      </c>
      <c r="D65" s="13">
        <v>5</v>
      </c>
      <c r="E65" s="13">
        <v>1</v>
      </c>
      <c r="F65" s="13">
        <v>3</v>
      </c>
      <c r="G65" s="13">
        <v>1</v>
      </c>
      <c r="H65" s="13">
        <v>3</v>
      </c>
      <c r="I65" s="14">
        <f t="shared" ref="I65:I75" si="9">(C65+D65+E65+F65+G65+H65)/6</f>
        <v>2.8333333333333335</v>
      </c>
      <c r="J65" s="13">
        <v>4</v>
      </c>
      <c r="K65" s="13">
        <v>1</v>
      </c>
      <c r="L65" s="13">
        <v>1</v>
      </c>
      <c r="M65" s="13">
        <v>4</v>
      </c>
      <c r="N65" s="15">
        <f t="shared" ref="N65:N75" si="10">(J65+K65+L65+M65)/4</f>
        <v>2.5</v>
      </c>
      <c r="O65" s="16">
        <f t="shared" ref="O65:O75" si="11">I65*N65</f>
        <v>7.0833333333333339</v>
      </c>
    </row>
    <row r="66" spans="1:15" ht="30" customHeight="1">
      <c r="A66" s="99"/>
      <c r="B66" s="12" t="s">
        <v>187</v>
      </c>
      <c r="C66" s="13">
        <v>4</v>
      </c>
      <c r="D66" s="13">
        <v>5</v>
      </c>
      <c r="E66" s="13">
        <v>1</v>
      </c>
      <c r="F66" s="13">
        <v>3</v>
      </c>
      <c r="G66" s="13">
        <v>1</v>
      </c>
      <c r="H66" s="13">
        <v>3</v>
      </c>
      <c r="I66" s="14">
        <f t="shared" si="9"/>
        <v>2.8333333333333335</v>
      </c>
      <c r="J66" s="13">
        <v>3</v>
      </c>
      <c r="K66" s="13">
        <v>1</v>
      </c>
      <c r="L66" s="13">
        <v>1</v>
      </c>
      <c r="M66" s="13">
        <v>4</v>
      </c>
      <c r="N66" s="15">
        <f t="shared" si="10"/>
        <v>2.25</v>
      </c>
      <c r="O66" s="16">
        <f t="shared" si="11"/>
        <v>6.375</v>
      </c>
    </row>
    <row r="67" spans="1:15" ht="30" customHeight="1">
      <c r="A67" s="99"/>
      <c r="B67" s="12" t="s">
        <v>188</v>
      </c>
      <c r="C67" s="13">
        <v>4</v>
      </c>
      <c r="D67" s="13">
        <v>5</v>
      </c>
      <c r="E67" s="13">
        <v>1</v>
      </c>
      <c r="F67" s="13">
        <v>3</v>
      </c>
      <c r="G67" s="13">
        <v>1</v>
      </c>
      <c r="H67" s="13">
        <v>3</v>
      </c>
      <c r="I67" s="14">
        <f t="shared" si="9"/>
        <v>2.8333333333333335</v>
      </c>
      <c r="J67" s="13">
        <v>3</v>
      </c>
      <c r="K67" s="13">
        <v>1</v>
      </c>
      <c r="L67" s="13">
        <v>1</v>
      </c>
      <c r="M67" s="13">
        <v>4</v>
      </c>
      <c r="N67" s="15">
        <f t="shared" si="10"/>
        <v>2.25</v>
      </c>
      <c r="O67" s="16">
        <f t="shared" si="11"/>
        <v>6.375</v>
      </c>
    </row>
    <row r="68" spans="1:15" ht="25.5">
      <c r="A68" s="99"/>
      <c r="B68" s="12" t="s">
        <v>189</v>
      </c>
      <c r="C68" s="13">
        <v>4</v>
      </c>
      <c r="D68" s="13">
        <v>5</v>
      </c>
      <c r="E68" s="13">
        <v>1</v>
      </c>
      <c r="F68" s="13">
        <v>3</v>
      </c>
      <c r="G68" s="13">
        <v>1</v>
      </c>
      <c r="H68" s="13">
        <v>3</v>
      </c>
      <c r="I68" s="14">
        <f t="shared" si="9"/>
        <v>2.8333333333333335</v>
      </c>
      <c r="J68" s="13">
        <v>3</v>
      </c>
      <c r="K68" s="13">
        <v>1</v>
      </c>
      <c r="L68" s="13">
        <v>1</v>
      </c>
      <c r="M68" s="13">
        <v>4</v>
      </c>
      <c r="N68" s="15">
        <f t="shared" si="10"/>
        <v>2.25</v>
      </c>
      <c r="O68" s="16">
        <f t="shared" si="11"/>
        <v>6.375</v>
      </c>
    </row>
    <row r="69" spans="1:15" ht="22.5" customHeight="1">
      <c r="A69" s="99"/>
      <c r="B69" s="12" t="s">
        <v>190</v>
      </c>
      <c r="C69" s="13">
        <v>4</v>
      </c>
      <c r="D69" s="13">
        <v>5</v>
      </c>
      <c r="E69" s="13">
        <v>1</v>
      </c>
      <c r="F69" s="13">
        <v>3</v>
      </c>
      <c r="G69" s="13">
        <v>1</v>
      </c>
      <c r="H69" s="13">
        <v>2</v>
      </c>
      <c r="I69" s="14">
        <f t="shared" si="9"/>
        <v>2.6666666666666665</v>
      </c>
      <c r="J69" s="13">
        <v>3</v>
      </c>
      <c r="K69" s="13">
        <v>1</v>
      </c>
      <c r="L69" s="13">
        <v>1</v>
      </c>
      <c r="M69" s="13">
        <v>4</v>
      </c>
      <c r="N69" s="15">
        <f t="shared" si="10"/>
        <v>2.25</v>
      </c>
      <c r="O69" s="16">
        <f t="shared" si="11"/>
        <v>6</v>
      </c>
    </row>
    <row r="70" spans="1:15" ht="22.5" customHeight="1">
      <c r="A70" s="99"/>
      <c r="B70" s="12" t="s">
        <v>191</v>
      </c>
      <c r="C70" s="13">
        <v>2</v>
      </c>
      <c r="D70" s="13">
        <v>5</v>
      </c>
      <c r="E70" s="13">
        <v>1</v>
      </c>
      <c r="F70" s="13">
        <v>3</v>
      </c>
      <c r="G70" s="13">
        <v>1</v>
      </c>
      <c r="H70" s="13">
        <v>2</v>
      </c>
      <c r="I70" s="14">
        <f t="shared" si="9"/>
        <v>2.3333333333333335</v>
      </c>
      <c r="J70" s="13">
        <v>3</v>
      </c>
      <c r="K70" s="13">
        <v>1</v>
      </c>
      <c r="L70" s="13">
        <v>1</v>
      </c>
      <c r="M70" s="13">
        <v>4</v>
      </c>
      <c r="N70" s="15">
        <f t="shared" si="10"/>
        <v>2.25</v>
      </c>
      <c r="O70" s="16">
        <f t="shared" si="11"/>
        <v>5.25</v>
      </c>
    </row>
    <row r="71" spans="1:15" ht="22.5" customHeight="1">
      <c r="A71" s="99"/>
      <c r="B71" s="12" t="s">
        <v>192</v>
      </c>
      <c r="C71" s="13">
        <v>4</v>
      </c>
      <c r="D71" s="13">
        <v>5</v>
      </c>
      <c r="E71" s="13">
        <v>1</v>
      </c>
      <c r="F71" s="13">
        <v>3</v>
      </c>
      <c r="G71" s="13">
        <v>5</v>
      </c>
      <c r="H71" s="13">
        <v>3</v>
      </c>
      <c r="I71" s="14">
        <f t="shared" si="9"/>
        <v>3.5</v>
      </c>
      <c r="J71" s="13">
        <v>3</v>
      </c>
      <c r="K71" s="13">
        <v>1</v>
      </c>
      <c r="L71" s="13">
        <v>1</v>
      </c>
      <c r="M71" s="13">
        <v>4</v>
      </c>
      <c r="N71" s="15">
        <f t="shared" si="10"/>
        <v>2.25</v>
      </c>
      <c r="O71" s="16">
        <f t="shared" si="11"/>
        <v>7.875</v>
      </c>
    </row>
    <row r="72" spans="1:15" ht="22.5" customHeight="1">
      <c r="A72" s="99"/>
      <c r="B72" s="12" t="s">
        <v>193</v>
      </c>
      <c r="C72" s="13">
        <v>2</v>
      </c>
      <c r="D72" s="13">
        <v>5</v>
      </c>
      <c r="E72" s="13">
        <v>1</v>
      </c>
      <c r="F72" s="13">
        <v>3</v>
      </c>
      <c r="G72" s="13">
        <v>1</v>
      </c>
      <c r="H72" s="13">
        <v>3</v>
      </c>
      <c r="I72" s="14">
        <f t="shared" si="9"/>
        <v>2.5</v>
      </c>
      <c r="J72" s="13">
        <v>3</v>
      </c>
      <c r="K72" s="13">
        <v>1</v>
      </c>
      <c r="L72" s="13">
        <v>1</v>
      </c>
      <c r="M72" s="13">
        <v>4</v>
      </c>
      <c r="N72" s="15">
        <f t="shared" si="10"/>
        <v>2.25</v>
      </c>
      <c r="O72" s="16">
        <f t="shared" si="11"/>
        <v>5.625</v>
      </c>
    </row>
    <row r="73" spans="1:15" ht="38.25">
      <c r="A73" s="99"/>
      <c r="B73" s="12" t="s">
        <v>194</v>
      </c>
      <c r="C73" s="13">
        <v>4</v>
      </c>
      <c r="D73" s="13">
        <v>5</v>
      </c>
      <c r="E73" s="13">
        <v>1</v>
      </c>
      <c r="F73" s="13">
        <v>3</v>
      </c>
      <c r="G73" s="13">
        <v>1</v>
      </c>
      <c r="H73" s="13">
        <v>3</v>
      </c>
      <c r="I73" s="14">
        <f t="shared" si="9"/>
        <v>2.8333333333333335</v>
      </c>
      <c r="J73" s="13">
        <v>3</v>
      </c>
      <c r="K73" s="13">
        <v>1</v>
      </c>
      <c r="L73" s="13">
        <v>1</v>
      </c>
      <c r="M73" s="13">
        <v>4</v>
      </c>
      <c r="N73" s="15">
        <f t="shared" si="10"/>
        <v>2.25</v>
      </c>
      <c r="O73" s="16">
        <f t="shared" si="11"/>
        <v>6.375</v>
      </c>
    </row>
    <row r="74" spans="1:15" ht="25.5">
      <c r="A74" s="99"/>
      <c r="B74" s="12" t="s">
        <v>207</v>
      </c>
      <c r="C74" s="13">
        <v>4</v>
      </c>
      <c r="D74" s="13">
        <v>5</v>
      </c>
      <c r="E74" s="13">
        <v>1</v>
      </c>
      <c r="F74" s="13">
        <v>3</v>
      </c>
      <c r="G74" s="13">
        <v>1</v>
      </c>
      <c r="H74" s="13">
        <v>2</v>
      </c>
      <c r="I74" s="14">
        <f t="shared" si="9"/>
        <v>2.6666666666666665</v>
      </c>
      <c r="J74" s="13">
        <v>2</v>
      </c>
      <c r="K74" s="13">
        <v>1</v>
      </c>
      <c r="L74" s="13">
        <v>1</v>
      </c>
      <c r="M74" s="13">
        <v>4</v>
      </c>
      <c r="N74" s="15">
        <f t="shared" si="10"/>
        <v>2</v>
      </c>
      <c r="O74" s="16">
        <f t="shared" si="11"/>
        <v>5.333333333333333</v>
      </c>
    </row>
    <row r="75" spans="1:15" ht="21.75" customHeight="1">
      <c r="A75" s="99"/>
      <c r="B75" s="12" t="s">
        <v>208</v>
      </c>
      <c r="C75" s="13">
        <v>4</v>
      </c>
      <c r="D75" s="13">
        <v>5</v>
      </c>
      <c r="E75" s="13">
        <v>1</v>
      </c>
      <c r="F75" s="13">
        <v>3</v>
      </c>
      <c r="G75" s="13">
        <v>1</v>
      </c>
      <c r="H75" s="13">
        <v>2</v>
      </c>
      <c r="I75" s="14">
        <f t="shared" si="9"/>
        <v>2.6666666666666665</v>
      </c>
      <c r="J75" s="13">
        <v>2</v>
      </c>
      <c r="K75" s="13">
        <v>1</v>
      </c>
      <c r="L75" s="13">
        <v>1</v>
      </c>
      <c r="M75" s="13">
        <v>4</v>
      </c>
      <c r="N75" s="15">
        <f t="shared" si="10"/>
        <v>2</v>
      </c>
      <c r="O75" s="16">
        <f t="shared" si="11"/>
        <v>5.333333333333333</v>
      </c>
    </row>
    <row r="76" spans="1:15" ht="21.75" customHeight="1">
      <c r="A76" s="99"/>
      <c r="B76" s="12" t="s">
        <v>209</v>
      </c>
      <c r="C76" s="13">
        <v>3</v>
      </c>
      <c r="D76" s="13">
        <v>5</v>
      </c>
      <c r="E76" s="13">
        <v>1</v>
      </c>
      <c r="F76" s="13">
        <v>5</v>
      </c>
      <c r="G76" s="13">
        <v>1</v>
      </c>
      <c r="H76" s="13">
        <v>4</v>
      </c>
      <c r="I76" s="14">
        <v>3.16</v>
      </c>
      <c r="J76" s="13">
        <v>1</v>
      </c>
      <c r="K76" s="13">
        <v>1</v>
      </c>
      <c r="L76" s="13">
        <v>4</v>
      </c>
      <c r="M76" s="13">
        <v>3</v>
      </c>
      <c r="N76" s="15">
        <v>2.25</v>
      </c>
      <c r="O76" s="16">
        <v>7</v>
      </c>
    </row>
    <row r="77" spans="1:15" ht="27" customHeight="1">
      <c r="A77" s="99"/>
      <c r="B77" s="12" t="s">
        <v>212</v>
      </c>
      <c r="C77" s="13">
        <v>2</v>
      </c>
      <c r="D77" s="13">
        <v>5</v>
      </c>
      <c r="E77" s="13">
        <v>1</v>
      </c>
      <c r="F77" s="13">
        <v>5</v>
      </c>
      <c r="G77" s="13">
        <v>1</v>
      </c>
      <c r="H77" s="13">
        <v>4</v>
      </c>
      <c r="I77" s="14">
        <v>3</v>
      </c>
      <c r="J77" s="13">
        <v>1</v>
      </c>
      <c r="K77" s="13">
        <v>1</v>
      </c>
      <c r="L77" s="13">
        <v>1</v>
      </c>
      <c r="M77" s="13">
        <v>3</v>
      </c>
      <c r="N77" s="15">
        <v>1.5</v>
      </c>
      <c r="O77" s="16">
        <v>4.5</v>
      </c>
    </row>
    <row r="78" spans="1:15" ht="28.5" customHeight="1">
      <c r="A78" s="99"/>
      <c r="B78" s="12" t="s">
        <v>86</v>
      </c>
      <c r="C78" s="13">
        <v>2</v>
      </c>
      <c r="D78" s="13">
        <v>5</v>
      </c>
      <c r="E78" s="13">
        <v>1</v>
      </c>
      <c r="F78" s="13">
        <v>5</v>
      </c>
      <c r="G78" s="13">
        <v>1</v>
      </c>
      <c r="H78" s="13">
        <v>4</v>
      </c>
      <c r="I78" s="14">
        <v>3</v>
      </c>
      <c r="J78" s="13">
        <v>1</v>
      </c>
      <c r="K78" s="13">
        <v>1</v>
      </c>
      <c r="L78" s="13">
        <v>1</v>
      </c>
      <c r="M78" s="13">
        <v>3</v>
      </c>
      <c r="N78" s="15">
        <v>1.5</v>
      </c>
      <c r="O78" s="16">
        <v>5</v>
      </c>
    </row>
    <row r="79" spans="1:15" ht="27" customHeight="1">
      <c r="A79" s="99"/>
      <c r="B79" s="12" t="s">
        <v>87</v>
      </c>
      <c r="C79" s="13">
        <v>2</v>
      </c>
      <c r="D79" s="13">
        <v>5</v>
      </c>
      <c r="E79" s="13">
        <v>1</v>
      </c>
      <c r="F79" s="13">
        <v>5</v>
      </c>
      <c r="G79" s="13">
        <v>1</v>
      </c>
      <c r="H79" s="13">
        <v>4</v>
      </c>
      <c r="I79" s="14">
        <v>3</v>
      </c>
      <c r="J79" s="13">
        <v>1</v>
      </c>
      <c r="K79" s="13">
        <v>1</v>
      </c>
      <c r="L79" s="13">
        <v>1</v>
      </c>
      <c r="M79" s="13">
        <v>3</v>
      </c>
      <c r="N79" s="15">
        <v>1.5</v>
      </c>
      <c r="O79" s="16">
        <v>5</v>
      </c>
    </row>
    <row r="80" spans="1:15" ht="26.25" customHeight="1">
      <c r="A80" s="99"/>
      <c r="B80" s="12" t="s">
        <v>88</v>
      </c>
      <c r="C80" s="13">
        <v>2</v>
      </c>
      <c r="D80" s="13">
        <v>5</v>
      </c>
      <c r="E80" s="13">
        <v>1</v>
      </c>
      <c r="F80" s="13">
        <v>5</v>
      </c>
      <c r="G80" s="13">
        <v>1</v>
      </c>
      <c r="H80" s="13">
        <v>4</v>
      </c>
      <c r="I80" s="14">
        <v>3</v>
      </c>
      <c r="J80" s="13">
        <v>1</v>
      </c>
      <c r="K80" s="13">
        <v>1</v>
      </c>
      <c r="L80" s="13">
        <v>1</v>
      </c>
      <c r="M80" s="13">
        <v>3</v>
      </c>
      <c r="N80" s="15">
        <v>1.5</v>
      </c>
      <c r="O80" s="16">
        <v>5</v>
      </c>
    </row>
    <row r="81" spans="1:15" ht="14.25">
      <c r="A81" s="99"/>
      <c r="B81" s="12" t="s">
        <v>181</v>
      </c>
      <c r="C81" s="13">
        <v>2</v>
      </c>
      <c r="D81" s="13">
        <v>5</v>
      </c>
      <c r="E81" s="13">
        <v>1</v>
      </c>
      <c r="F81" s="13">
        <v>5</v>
      </c>
      <c r="G81" s="13">
        <v>1</v>
      </c>
      <c r="H81" s="13">
        <v>4</v>
      </c>
      <c r="I81" s="14">
        <v>3</v>
      </c>
      <c r="J81" s="13">
        <v>1</v>
      </c>
      <c r="K81" s="13">
        <v>1</v>
      </c>
      <c r="L81" s="13">
        <v>1</v>
      </c>
      <c r="M81" s="13">
        <v>3</v>
      </c>
      <c r="N81" s="15">
        <v>1.5</v>
      </c>
      <c r="O81" s="16">
        <v>5</v>
      </c>
    </row>
    <row r="82" spans="1:15" ht="14.25">
      <c r="A82" s="99"/>
      <c r="B82" s="12" t="s">
        <v>89</v>
      </c>
      <c r="C82" s="13">
        <v>2</v>
      </c>
      <c r="D82" s="13">
        <v>5</v>
      </c>
      <c r="E82" s="13">
        <v>1</v>
      </c>
      <c r="F82" s="13">
        <v>5</v>
      </c>
      <c r="G82" s="13">
        <v>1</v>
      </c>
      <c r="H82" s="13">
        <v>4</v>
      </c>
      <c r="I82" s="14">
        <v>3</v>
      </c>
      <c r="J82" s="13">
        <v>1</v>
      </c>
      <c r="K82" s="13">
        <v>1</v>
      </c>
      <c r="L82" s="13">
        <v>3</v>
      </c>
      <c r="M82" s="13">
        <v>3</v>
      </c>
      <c r="N82" s="15">
        <v>2</v>
      </c>
      <c r="O82" s="16">
        <v>6</v>
      </c>
    </row>
    <row r="83" spans="1:15" ht="25.5">
      <c r="A83" s="99"/>
      <c r="B83" s="12" t="s">
        <v>90</v>
      </c>
      <c r="C83" s="13">
        <v>2</v>
      </c>
      <c r="D83" s="13">
        <v>5</v>
      </c>
      <c r="E83" s="13">
        <v>1</v>
      </c>
      <c r="F83" s="13">
        <v>5</v>
      </c>
      <c r="G83" s="13">
        <v>1</v>
      </c>
      <c r="H83" s="13">
        <v>4</v>
      </c>
      <c r="I83" s="14">
        <v>3</v>
      </c>
      <c r="J83" s="13">
        <v>1</v>
      </c>
      <c r="K83" s="13">
        <v>1</v>
      </c>
      <c r="L83" s="13">
        <v>3</v>
      </c>
      <c r="M83" s="13">
        <v>3</v>
      </c>
      <c r="N83" s="15">
        <v>2</v>
      </c>
      <c r="O83" s="16">
        <v>6</v>
      </c>
    </row>
    <row r="84" spans="1:15" ht="38.25">
      <c r="A84" s="99"/>
      <c r="B84" s="12" t="s">
        <v>37</v>
      </c>
      <c r="C84" s="13">
        <v>2</v>
      </c>
      <c r="D84" s="13">
        <v>5</v>
      </c>
      <c r="E84" s="13">
        <v>1</v>
      </c>
      <c r="F84" s="13">
        <v>5</v>
      </c>
      <c r="G84" s="13">
        <v>1</v>
      </c>
      <c r="H84" s="13">
        <v>3</v>
      </c>
      <c r="I84" s="14">
        <v>2.83</v>
      </c>
      <c r="J84" s="13">
        <v>4</v>
      </c>
      <c r="K84" s="13">
        <v>1</v>
      </c>
      <c r="L84" s="13">
        <v>1</v>
      </c>
      <c r="M84" s="13">
        <v>3</v>
      </c>
      <c r="N84" s="15">
        <v>2.25</v>
      </c>
      <c r="O84" s="16">
        <v>6</v>
      </c>
    </row>
    <row r="85" spans="1:15" ht="76.5">
      <c r="A85" s="97" t="s">
        <v>91</v>
      </c>
      <c r="B85" s="21" t="s">
        <v>92</v>
      </c>
      <c r="C85" s="13">
        <v>5</v>
      </c>
      <c r="D85" s="13">
        <v>5</v>
      </c>
      <c r="E85" s="13">
        <v>1</v>
      </c>
      <c r="F85" s="13">
        <v>3</v>
      </c>
      <c r="G85" s="13">
        <v>1</v>
      </c>
      <c r="H85" s="13">
        <v>2</v>
      </c>
      <c r="I85" s="14">
        <f>(C85+D85+E85+F85+G85+H85)/6</f>
        <v>2.8333333333333335</v>
      </c>
      <c r="J85" s="13">
        <v>5</v>
      </c>
      <c r="K85" s="13">
        <v>1</v>
      </c>
      <c r="L85" s="13">
        <v>1</v>
      </c>
      <c r="M85" s="13">
        <v>4</v>
      </c>
      <c r="N85" s="15">
        <f>(J85+K85+L85+M85)/4</f>
        <v>2.75</v>
      </c>
      <c r="O85" s="16">
        <f>I85*N85</f>
        <v>7.791666666666667</v>
      </c>
    </row>
    <row r="86" spans="1:15" ht="14.25">
      <c r="A86" s="97"/>
      <c r="B86" s="21" t="s">
        <v>93</v>
      </c>
      <c r="C86" s="13">
        <v>5</v>
      </c>
      <c r="D86" s="13">
        <v>5</v>
      </c>
      <c r="E86" s="13">
        <v>1</v>
      </c>
      <c r="F86" s="13">
        <v>3</v>
      </c>
      <c r="G86" s="13">
        <v>1</v>
      </c>
      <c r="H86" s="13">
        <v>2</v>
      </c>
      <c r="I86" s="14">
        <f>(C86+D86+E86+F86+G86+H86)/6</f>
        <v>2.8333333333333335</v>
      </c>
      <c r="J86" s="13">
        <v>5</v>
      </c>
      <c r="K86" s="13">
        <v>1</v>
      </c>
      <c r="L86" s="13">
        <v>1</v>
      </c>
      <c r="M86" s="13">
        <v>4</v>
      </c>
      <c r="N86" s="15">
        <f>(J86+K86+L86+M86)/4</f>
        <v>2.75</v>
      </c>
      <c r="O86" s="16">
        <f>I86*N86</f>
        <v>7.791666666666667</v>
      </c>
    </row>
    <row r="87" spans="1:15" ht="38.25">
      <c r="A87" s="97"/>
      <c r="B87" s="21" t="s">
        <v>94</v>
      </c>
      <c r="C87" s="13">
        <v>5</v>
      </c>
      <c r="D87" s="13">
        <v>5</v>
      </c>
      <c r="E87" s="13">
        <v>1</v>
      </c>
      <c r="F87" s="13">
        <v>3</v>
      </c>
      <c r="G87" s="13">
        <v>1</v>
      </c>
      <c r="H87" s="13">
        <v>3</v>
      </c>
      <c r="I87" s="14">
        <f>(C87+D87+E87+F87+G87+H87)/6</f>
        <v>3</v>
      </c>
      <c r="J87" s="13">
        <v>5</v>
      </c>
      <c r="K87" s="13">
        <v>1</v>
      </c>
      <c r="L87" s="13">
        <v>1</v>
      </c>
      <c r="M87" s="13">
        <v>4</v>
      </c>
      <c r="N87" s="15">
        <f>(J87+K87+L87+M87)/4</f>
        <v>2.75</v>
      </c>
      <c r="O87" s="16">
        <f>I87*N87</f>
        <v>8.25</v>
      </c>
    </row>
    <row r="88" spans="1:15" ht="25.5">
      <c r="A88" s="97"/>
      <c r="B88" s="21" t="s">
        <v>95</v>
      </c>
      <c r="C88" s="13">
        <v>5</v>
      </c>
      <c r="D88" s="13">
        <v>5</v>
      </c>
      <c r="E88" s="13">
        <v>1</v>
      </c>
      <c r="F88" s="13">
        <v>3</v>
      </c>
      <c r="G88" s="13">
        <v>1</v>
      </c>
      <c r="H88" s="13">
        <v>3</v>
      </c>
      <c r="I88" s="14">
        <f>(C88+D88+E88+F88+G88+H88)/6</f>
        <v>3</v>
      </c>
      <c r="J88" s="13">
        <v>5</v>
      </c>
      <c r="K88" s="13">
        <v>1</v>
      </c>
      <c r="L88" s="13">
        <v>1</v>
      </c>
      <c r="M88" s="13">
        <v>4</v>
      </c>
      <c r="N88" s="15">
        <f>(J88+K88+L88+M88)/4</f>
        <v>2.75</v>
      </c>
      <c r="O88" s="16">
        <f>I88*N88</f>
        <v>8.25</v>
      </c>
    </row>
    <row r="89" spans="1:15" ht="38.25">
      <c r="A89" s="97"/>
      <c r="B89" s="21" t="s">
        <v>213</v>
      </c>
      <c r="C89" s="13"/>
      <c r="D89" s="13"/>
      <c r="E89" s="13"/>
      <c r="F89" s="13"/>
      <c r="G89" s="13"/>
      <c r="H89" s="13"/>
      <c r="I89" s="14"/>
      <c r="J89" s="13"/>
      <c r="K89" s="13"/>
      <c r="L89" s="13"/>
      <c r="M89" s="13"/>
      <c r="N89" s="15"/>
      <c r="O89" s="16"/>
    </row>
    <row r="90" spans="1:15" ht="25.5">
      <c r="A90" s="97"/>
      <c r="B90" s="21" t="s">
        <v>214</v>
      </c>
      <c r="C90" s="13">
        <v>5</v>
      </c>
      <c r="D90" s="13">
        <v>5</v>
      </c>
      <c r="E90" s="13">
        <v>1</v>
      </c>
      <c r="F90" s="13">
        <v>3</v>
      </c>
      <c r="G90" s="13">
        <v>1</v>
      </c>
      <c r="H90" s="13">
        <v>3</v>
      </c>
      <c r="I90" s="14">
        <f>(C90+D90+E90+F90+G90+H90)/6</f>
        <v>3</v>
      </c>
      <c r="J90" s="13">
        <v>5</v>
      </c>
      <c r="K90" s="13">
        <v>1</v>
      </c>
      <c r="L90" s="13">
        <v>1</v>
      </c>
      <c r="M90" s="13">
        <v>4</v>
      </c>
      <c r="N90" s="15">
        <f>(J90+K90+L90+M90)/4</f>
        <v>2.75</v>
      </c>
      <c r="O90" s="16">
        <f>I90*N90</f>
        <v>8.25</v>
      </c>
    </row>
    <row r="91" spans="1:15" ht="38.25">
      <c r="A91" s="97"/>
      <c r="B91" s="21" t="s">
        <v>94</v>
      </c>
      <c r="C91" s="13">
        <v>5</v>
      </c>
      <c r="D91" s="13">
        <v>5</v>
      </c>
      <c r="E91" s="13">
        <v>1</v>
      </c>
      <c r="F91" s="13">
        <v>3</v>
      </c>
      <c r="G91" s="13">
        <v>1</v>
      </c>
      <c r="H91" s="13">
        <v>3</v>
      </c>
      <c r="I91" s="14">
        <f>(C91+D91+E91+F91+G91+H91)/6</f>
        <v>3</v>
      </c>
      <c r="J91" s="13">
        <v>5</v>
      </c>
      <c r="K91" s="13">
        <v>1</v>
      </c>
      <c r="L91" s="13">
        <v>1</v>
      </c>
      <c r="M91" s="13">
        <v>4</v>
      </c>
      <c r="N91" s="15">
        <f>(J91+K91+L91+M91)/4</f>
        <v>2.75</v>
      </c>
      <c r="O91" s="16">
        <f>I91*N91</f>
        <v>8.25</v>
      </c>
    </row>
    <row r="92" spans="1:15" ht="38.25">
      <c r="A92" s="97"/>
      <c r="B92" s="21" t="s">
        <v>37</v>
      </c>
      <c r="C92" s="13">
        <v>2</v>
      </c>
      <c r="D92" s="13">
        <v>5</v>
      </c>
      <c r="E92" s="13">
        <v>1</v>
      </c>
      <c r="F92" s="13">
        <v>5</v>
      </c>
      <c r="G92" s="13">
        <v>1</v>
      </c>
      <c r="H92" s="13">
        <v>3</v>
      </c>
      <c r="I92" s="14">
        <v>2.83</v>
      </c>
      <c r="J92" s="13">
        <v>4</v>
      </c>
      <c r="K92" s="13">
        <v>1</v>
      </c>
      <c r="L92" s="13">
        <v>1</v>
      </c>
      <c r="M92" s="13">
        <v>3</v>
      </c>
      <c r="N92" s="15">
        <v>2.25</v>
      </c>
      <c r="O92" s="16">
        <v>6</v>
      </c>
    </row>
    <row r="93" spans="1:15" ht="38.25">
      <c r="A93" s="99" t="s">
        <v>97</v>
      </c>
      <c r="B93" s="12" t="s">
        <v>96</v>
      </c>
      <c r="C93" s="13">
        <v>2</v>
      </c>
      <c r="D93" s="13">
        <v>5</v>
      </c>
      <c r="E93" s="13">
        <v>1</v>
      </c>
      <c r="F93" s="13">
        <v>3</v>
      </c>
      <c r="G93" s="13">
        <v>1</v>
      </c>
      <c r="H93" s="13">
        <v>3</v>
      </c>
      <c r="I93" s="14">
        <v>2.5</v>
      </c>
      <c r="J93" s="13">
        <v>1</v>
      </c>
      <c r="K93" s="13">
        <v>1</v>
      </c>
      <c r="L93" s="13">
        <v>1</v>
      </c>
      <c r="M93" s="13">
        <v>3</v>
      </c>
      <c r="N93" s="15">
        <v>1.5</v>
      </c>
      <c r="O93" s="16">
        <v>3.75</v>
      </c>
    </row>
    <row r="94" spans="1:15" ht="25.5">
      <c r="A94" s="99"/>
      <c r="B94" s="12" t="s">
        <v>98</v>
      </c>
      <c r="C94" s="13">
        <v>4</v>
      </c>
      <c r="D94" s="13">
        <v>5</v>
      </c>
      <c r="E94" s="13">
        <v>1</v>
      </c>
      <c r="F94" s="13">
        <v>5</v>
      </c>
      <c r="G94" s="13">
        <v>1</v>
      </c>
      <c r="H94" s="13">
        <v>2</v>
      </c>
      <c r="I94" s="14">
        <f>(C94+D94+E94+F94+G94+H94)/6</f>
        <v>3</v>
      </c>
      <c r="J94" s="13">
        <v>3</v>
      </c>
      <c r="K94" s="13">
        <v>1</v>
      </c>
      <c r="L94" s="13">
        <v>1</v>
      </c>
      <c r="M94" s="13">
        <v>3</v>
      </c>
      <c r="N94" s="15">
        <f>(J94+K94+L94+M94)/4</f>
        <v>2</v>
      </c>
      <c r="O94" s="16">
        <f>I94*N94</f>
        <v>6</v>
      </c>
    </row>
    <row r="95" spans="1:15" ht="38.25">
      <c r="A95" s="99"/>
      <c r="B95" s="12" t="s">
        <v>99</v>
      </c>
      <c r="C95" s="13">
        <v>4</v>
      </c>
      <c r="D95" s="13">
        <v>5</v>
      </c>
      <c r="E95" s="13">
        <v>1</v>
      </c>
      <c r="F95" s="13">
        <v>5</v>
      </c>
      <c r="G95" s="13">
        <v>1</v>
      </c>
      <c r="H95" s="13">
        <v>2</v>
      </c>
      <c r="I95" s="14">
        <f>(C95+D95+E95+F95+G95+H95)/6</f>
        <v>3</v>
      </c>
      <c r="J95" s="13">
        <v>3</v>
      </c>
      <c r="K95" s="13">
        <v>1</v>
      </c>
      <c r="L95" s="13">
        <v>1</v>
      </c>
      <c r="M95" s="13">
        <v>4</v>
      </c>
      <c r="N95" s="15">
        <f>(J95+K95+L95+M95)/4</f>
        <v>2.25</v>
      </c>
      <c r="O95" s="16">
        <f>I95*N95</f>
        <v>6.75</v>
      </c>
    </row>
    <row r="96" spans="1:15" ht="38.25">
      <c r="A96" s="99"/>
      <c r="B96" s="12" t="s">
        <v>37</v>
      </c>
      <c r="C96" s="13">
        <v>2</v>
      </c>
      <c r="D96" s="13">
        <v>5</v>
      </c>
      <c r="E96" s="13">
        <v>1</v>
      </c>
      <c r="F96" s="13">
        <v>5</v>
      </c>
      <c r="G96" s="13">
        <v>1</v>
      </c>
      <c r="H96" s="13">
        <v>3</v>
      </c>
      <c r="I96" s="14">
        <v>2.83</v>
      </c>
      <c r="J96" s="13">
        <v>4</v>
      </c>
      <c r="K96" s="13">
        <v>1</v>
      </c>
      <c r="L96" s="13">
        <v>1</v>
      </c>
      <c r="M96" s="13">
        <v>3</v>
      </c>
      <c r="N96" s="15">
        <v>2.25</v>
      </c>
      <c r="O96" s="16">
        <v>6</v>
      </c>
    </row>
    <row r="97" spans="1:15" ht="14.25">
      <c r="A97" s="97" t="s">
        <v>100</v>
      </c>
      <c r="B97" s="21" t="s">
        <v>101</v>
      </c>
      <c r="C97" s="13">
        <v>5</v>
      </c>
      <c r="D97" s="13">
        <v>5</v>
      </c>
      <c r="E97" s="13">
        <v>1</v>
      </c>
      <c r="F97" s="13">
        <v>3</v>
      </c>
      <c r="G97" s="13">
        <v>1</v>
      </c>
      <c r="H97" s="13">
        <v>2</v>
      </c>
      <c r="I97" s="14">
        <f>(C97+D97+E97+F97+G97+H97)/6</f>
        <v>2.8333333333333335</v>
      </c>
      <c r="J97" s="13">
        <v>2</v>
      </c>
      <c r="K97" s="13">
        <v>1</v>
      </c>
      <c r="L97" s="13">
        <v>1</v>
      </c>
      <c r="M97" s="13">
        <v>4</v>
      </c>
      <c r="N97" s="15">
        <f>(J97+K97+L97+M97)/4</f>
        <v>2</v>
      </c>
      <c r="O97" s="16">
        <f>I97*N97</f>
        <v>5.666666666666667</v>
      </c>
    </row>
    <row r="98" spans="1:15" ht="25.5">
      <c r="A98" s="97"/>
      <c r="B98" s="21" t="s">
        <v>203</v>
      </c>
      <c r="C98" s="13">
        <v>5</v>
      </c>
      <c r="D98" s="13">
        <v>5</v>
      </c>
      <c r="E98" s="13">
        <v>1</v>
      </c>
      <c r="F98" s="13">
        <v>3</v>
      </c>
      <c r="G98" s="13">
        <v>1</v>
      </c>
      <c r="H98" s="13">
        <v>2</v>
      </c>
      <c r="I98" s="14">
        <f>(C98+D98+E98+F98+G98+H98)/6</f>
        <v>2.8333333333333335</v>
      </c>
      <c r="J98" s="13">
        <v>2</v>
      </c>
      <c r="K98" s="13">
        <v>1</v>
      </c>
      <c r="L98" s="13">
        <v>1</v>
      </c>
      <c r="M98" s="13">
        <v>4</v>
      </c>
      <c r="N98" s="15">
        <f>(J98+K98+L98+M98)/4</f>
        <v>2</v>
      </c>
      <c r="O98" s="16">
        <f>I98*N98</f>
        <v>5.666666666666667</v>
      </c>
    </row>
    <row r="99" spans="1:15" ht="25.5">
      <c r="A99" s="97"/>
      <c r="B99" s="21" t="s">
        <v>204</v>
      </c>
      <c r="C99" s="13">
        <v>5</v>
      </c>
      <c r="D99" s="13">
        <v>5</v>
      </c>
      <c r="E99" s="13">
        <v>1</v>
      </c>
      <c r="F99" s="13">
        <v>3</v>
      </c>
      <c r="G99" s="13">
        <v>1</v>
      </c>
      <c r="H99" s="13">
        <v>2</v>
      </c>
      <c r="I99" s="14">
        <f>(C99+D99+E99+F99+G99+H99)/6</f>
        <v>2.8333333333333335</v>
      </c>
      <c r="J99" s="13">
        <v>2</v>
      </c>
      <c r="K99" s="13">
        <v>1</v>
      </c>
      <c r="L99" s="13">
        <v>1</v>
      </c>
      <c r="M99" s="13">
        <v>4</v>
      </c>
      <c r="N99" s="15">
        <f>(J99+K99+L99+M99)/4</f>
        <v>2</v>
      </c>
      <c r="O99" s="16">
        <f>I99*N99</f>
        <v>5.666666666666667</v>
      </c>
    </row>
    <row r="100" spans="1:15" ht="14.25">
      <c r="A100" s="97"/>
      <c r="B100" s="21" t="s">
        <v>205</v>
      </c>
      <c r="C100" s="13">
        <v>4</v>
      </c>
      <c r="D100" s="13">
        <v>5</v>
      </c>
      <c r="E100" s="13">
        <v>1</v>
      </c>
      <c r="F100" s="13">
        <v>3</v>
      </c>
      <c r="G100" s="13">
        <v>1</v>
      </c>
      <c r="H100" s="13">
        <v>2</v>
      </c>
      <c r="I100" s="14">
        <f>(C100+D100+E100+F100+G100+H100)/6</f>
        <v>2.6666666666666665</v>
      </c>
      <c r="J100" s="13">
        <v>2</v>
      </c>
      <c r="K100" s="13">
        <v>1</v>
      </c>
      <c r="L100" s="13">
        <v>1</v>
      </c>
      <c r="M100" s="13">
        <v>4</v>
      </c>
      <c r="N100" s="15">
        <f>(J100+K100+L100+M100)/4</f>
        <v>2</v>
      </c>
      <c r="O100" s="16">
        <f>I100*N100</f>
        <v>5.333333333333333</v>
      </c>
    </row>
    <row r="101" spans="1:15" ht="25.5">
      <c r="A101" s="97"/>
      <c r="B101" s="21" t="s">
        <v>206</v>
      </c>
      <c r="C101" s="13">
        <v>3</v>
      </c>
      <c r="D101" s="13">
        <v>5</v>
      </c>
      <c r="E101" s="13">
        <v>1</v>
      </c>
      <c r="F101" s="13">
        <v>3</v>
      </c>
      <c r="G101" s="13">
        <v>1</v>
      </c>
      <c r="H101" s="13">
        <v>3</v>
      </c>
      <c r="I101" s="14">
        <f>(C101+D101+E101+F101+G101+H101)/6</f>
        <v>2.6666666666666665</v>
      </c>
      <c r="J101" s="13">
        <v>3</v>
      </c>
      <c r="K101" s="13">
        <v>1</v>
      </c>
      <c r="L101" s="13">
        <v>1</v>
      </c>
      <c r="M101" s="13">
        <v>4</v>
      </c>
      <c r="N101" s="15">
        <f>(J101+K101+L101+M101)/4</f>
        <v>2.25</v>
      </c>
      <c r="O101" s="16">
        <f>I101*N101</f>
        <v>6</v>
      </c>
    </row>
    <row r="102" spans="1:15" ht="14.25">
      <c r="A102" s="97"/>
      <c r="B102" s="21" t="s">
        <v>81</v>
      </c>
      <c r="C102" s="13">
        <v>4</v>
      </c>
      <c r="D102" s="13">
        <v>5</v>
      </c>
      <c r="E102" s="13">
        <v>1</v>
      </c>
      <c r="F102" s="13">
        <v>3</v>
      </c>
      <c r="G102" s="13">
        <v>1</v>
      </c>
      <c r="H102" s="13">
        <v>3</v>
      </c>
      <c r="I102" s="14">
        <v>2.83</v>
      </c>
      <c r="J102" s="13">
        <v>3</v>
      </c>
      <c r="K102" s="13">
        <v>1</v>
      </c>
      <c r="L102" s="13">
        <v>1</v>
      </c>
      <c r="M102" s="13">
        <v>3</v>
      </c>
      <c r="N102" s="15">
        <v>2</v>
      </c>
      <c r="O102" s="16">
        <v>6</v>
      </c>
    </row>
    <row r="103" spans="1:15" ht="25.5">
      <c r="A103" s="97"/>
      <c r="B103" s="21" t="s">
        <v>82</v>
      </c>
      <c r="C103" s="13">
        <v>4</v>
      </c>
      <c r="D103" s="13">
        <v>5</v>
      </c>
      <c r="E103" s="13">
        <v>3</v>
      </c>
      <c r="F103" s="13">
        <v>3</v>
      </c>
      <c r="G103" s="13">
        <v>1</v>
      </c>
      <c r="H103" s="13">
        <v>3</v>
      </c>
      <c r="I103" s="14">
        <v>3.17</v>
      </c>
      <c r="J103" s="13">
        <v>3</v>
      </c>
      <c r="K103" s="13">
        <v>1</v>
      </c>
      <c r="L103" s="13">
        <v>1</v>
      </c>
      <c r="M103" s="13">
        <v>4</v>
      </c>
      <c r="N103" s="15">
        <v>2.25</v>
      </c>
      <c r="O103" s="16">
        <v>7</v>
      </c>
    </row>
    <row r="104" spans="1:15" ht="38.25">
      <c r="A104" s="97"/>
      <c r="B104" s="21" t="s">
        <v>37</v>
      </c>
      <c r="C104" s="13">
        <v>2</v>
      </c>
      <c r="D104" s="13">
        <v>5</v>
      </c>
      <c r="E104" s="13">
        <v>1</v>
      </c>
      <c r="F104" s="13">
        <v>5</v>
      </c>
      <c r="G104" s="13">
        <v>1</v>
      </c>
      <c r="H104" s="13">
        <v>3</v>
      </c>
      <c r="I104" s="14">
        <v>2.83</v>
      </c>
      <c r="J104" s="13">
        <v>1</v>
      </c>
      <c r="K104" s="13">
        <v>1</v>
      </c>
      <c r="L104" s="13">
        <v>1</v>
      </c>
      <c r="M104" s="13">
        <v>3</v>
      </c>
      <c r="N104" s="15">
        <v>1.5</v>
      </c>
      <c r="O104" s="16">
        <v>4</v>
      </c>
    </row>
    <row r="105" spans="1:15" ht="14.25" hidden="1" customHeight="1">
      <c r="A105" s="94" t="s">
        <v>210</v>
      </c>
      <c r="B105" s="1"/>
      <c r="C105" s="13"/>
      <c r="D105" s="13"/>
      <c r="E105" s="13"/>
      <c r="F105" s="13"/>
      <c r="G105" s="13"/>
      <c r="H105" s="13"/>
      <c r="I105" s="14">
        <f>(C105+D105+E105+F105+G105+H105)/6</f>
        <v>0</v>
      </c>
      <c r="J105" s="13"/>
      <c r="K105" s="13"/>
      <c r="L105" s="13"/>
      <c r="M105" s="13"/>
      <c r="N105" s="15">
        <f>(J105+K105+L105+M105)/4</f>
        <v>0</v>
      </c>
      <c r="O105" s="16">
        <f>I105*N105</f>
        <v>0</v>
      </c>
    </row>
    <row r="106" spans="1:15" ht="38.25">
      <c r="A106" s="95"/>
      <c r="B106" s="12" t="s">
        <v>102</v>
      </c>
      <c r="C106" s="13">
        <v>5</v>
      </c>
      <c r="D106" s="13">
        <v>5</v>
      </c>
      <c r="E106" s="13">
        <v>1</v>
      </c>
      <c r="F106" s="13">
        <v>3</v>
      </c>
      <c r="G106" s="13">
        <v>5</v>
      </c>
      <c r="H106" s="13">
        <v>3</v>
      </c>
      <c r="I106" s="14">
        <v>3.67</v>
      </c>
      <c r="J106" s="13">
        <v>3</v>
      </c>
      <c r="K106" s="13">
        <v>1</v>
      </c>
      <c r="L106" s="13">
        <v>1</v>
      </c>
      <c r="M106" s="13">
        <v>4</v>
      </c>
      <c r="N106" s="15">
        <v>2.25</v>
      </c>
      <c r="O106" s="16">
        <v>8</v>
      </c>
    </row>
    <row r="107" spans="1:15" ht="38.25">
      <c r="A107" s="95"/>
      <c r="B107" s="12" t="s">
        <v>103</v>
      </c>
      <c r="C107" s="13">
        <v>2</v>
      </c>
      <c r="D107" s="13">
        <v>5</v>
      </c>
      <c r="E107" s="13">
        <v>3</v>
      </c>
      <c r="F107" s="13">
        <v>3</v>
      </c>
      <c r="G107" s="13">
        <v>1</v>
      </c>
      <c r="H107" s="13">
        <v>3</v>
      </c>
      <c r="I107" s="14">
        <f>(C107+D107+E107+F107+G107+H107)/6</f>
        <v>2.8333333333333335</v>
      </c>
      <c r="J107" s="13">
        <v>2</v>
      </c>
      <c r="K107" s="13">
        <v>1</v>
      </c>
      <c r="L107" s="13">
        <v>1</v>
      </c>
      <c r="M107" s="13">
        <v>4</v>
      </c>
      <c r="N107" s="15">
        <f>(J107+K107+L107+M107)/4</f>
        <v>2</v>
      </c>
      <c r="O107" s="16">
        <f>I107*N107</f>
        <v>5.666666666666667</v>
      </c>
    </row>
    <row r="108" spans="1:15" ht="51">
      <c r="A108" s="95"/>
      <c r="B108" s="12" t="s">
        <v>104</v>
      </c>
      <c r="C108" s="13">
        <v>2</v>
      </c>
      <c r="D108" s="13">
        <v>5</v>
      </c>
      <c r="E108" s="13">
        <v>3</v>
      </c>
      <c r="F108" s="13">
        <v>3</v>
      </c>
      <c r="G108" s="13">
        <v>1</v>
      </c>
      <c r="H108" s="13">
        <v>3</v>
      </c>
      <c r="I108" s="14">
        <f>(C108+D108+E108+F108+G108+H108)/6</f>
        <v>2.8333333333333335</v>
      </c>
      <c r="J108" s="13">
        <v>2</v>
      </c>
      <c r="K108" s="13">
        <v>1</v>
      </c>
      <c r="L108" s="13">
        <v>1</v>
      </c>
      <c r="M108" s="13">
        <v>4</v>
      </c>
      <c r="N108" s="15">
        <f>(J108+K108+L108+M108)/4</f>
        <v>2</v>
      </c>
      <c r="O108" s="16">
        <f>I108*N108</f>
        <v>5.666666666666667</v>
      </c>
    </row>
    <row r="109" spans="1:15" ht="14.25">
      <c r="A109" s="95"/>
      <c r="B109" s="12" t="s">
        <v>105</v>
      </c>
      <c r="C109" s="13">
        <v>5</v>
      </c>
      <c r="D109" s="13">
        <v>5</v>
      </c>
      <c r="E109" s="13">
        <v>1</v>
      </c>
      <c r="F109" s="13">
        <v>3</v>
      </c>
      <c r="G109" s="13">
        <v>5</v>
      </c>
      <c r="H109" s="13">
        <v>3</v>
      </c>
      <c r="I109" s="14">
        <v>3.67</v>
      </c>
      <c r="J109" s="13">
        <v>3</v>
      </c>
      <c r="K109" s="13">
        <v>1</v>
      </c>
      <c r="L109" s="13">
        <v>1</v>
      </c>
      <c r="M109" s="13">
        <v>4</v>
      </c>
      <c r="N109" s="15">
        <v>2.25</v>
      </c>
      <c r="O109" s="16">
        <v>8</v>
      </c>
    </row>
    <row r="110" spans="1:15" ht="25.5">
      <c r="A110" s="95"/>
      <c r="B110" s="12" t="s">
        <v>195</v>
      </c>
      <c r="C110" s="13">
        <v>4</v>
      </c>
      <c r="D110" s="13">
        <v>5</v>
      </c>
      <c r="E110" s="13">
        <v>3</v>
      </c>
      <c r="F110" s="13">
        <v>3</v>
      </c>
      <c r="G110" s="13">
        <v>1</v>
      </c>
      <c r="H110" s="13">
        <v>3</v>
      </c>
      <c r="I110" s="14">
        <f>(C110+D110+E110+F110+G110+H110)/6</f>
        <v>3.1666666666666665</v>
      </c>
      <c r="J110" s="13">
        <v>2</v>
      </c>
      <c r="K110" s="13">
        <v>1</v>
      </c>
      <c r="L110" s="13">
        <v>1</v>
      </c>
      <c r="M110" s="13">
        <v>4</v>
      </c>
      <c r="N110" s="15">
        <f>(J110+K110+L110+M110)/4</f>
        <v>2</v>
      </c>
      <c r="O110" s="16">
        <f>I110*N110</f>
        <v>6.333333333333333</v>
      </c>
    </row>
    <row r="111" spans="1:15" ht="25.5">
      <c r="A111" s="95"/>
      <c r="B111" s="12" t="s">
        <v>196</v>
      </c>
      <c r="C111" s="13">
        <v>4</v>
      </c>
      <c r="D111" s="13">
        <v>5</v>
      </c>
      <c r="E111" s="13">
        <v>3</v>
      </c>
      <c r="F111" s="13">
        <v>3</v>
      </c>
      <c r="G111" s="13">
        <v>1</v>
      </c>
      <c r="H111" s="13">
        <v>3</v>
      </c>
      <c r="I111" s="14">
        <f>(C111+D111+E111+F111+G111+H111)/6</f>
        <v>3.1666666666666665</v>
      </c>
      <c r="J111" s="13">
        <v>2</v>
      </c>
      <c r="K111" s="13">
        <v>1</v>
      </c>
      <c r="L111" s="13">
        <v>1</v>
      </c>
      <c r="M111" s="13">
        <v>4</v>
      </c>
      <c r="N111" s="15">
        <f>(J111+K111+L111+M111)/4</f>
        <v>2</v>
      </c>
      <c r="O111" s="16">
        <f>I111*N111</f>
        <v>6.333333333333333</v>
      </c>
    </row>
    <row r="112" spans="1:15" ht="38.25">
      <c r="A112" s="95"/>
      <c r="B112" s="12" t="s">
        <v>197</v>
      </c>
      <c r="C112" s="13">
        <v>4</v>
      </c>
      <c r="D112" s="13">
        <v>5</v>
      </c>
      <c r="E112" s="13">
        <v>3</v>
      </c>
      <c r="F112" s="13">
        <v>3</v>
      </c>
      <c r="G112" s="13">
        <v>1</v>
      </c>
      <c r="H112" s="13">
        <v>3</v>
      </c>
      <c r="I112" s="14">
        <f>(C112+D112+E112+F112+G112+H112)/6</f>
        <v>3.1666666666666665</v>
      </c>
      <c r="J112" s="13">
        <v>2</v>
      </c>
      <c r="K112" s="13">
        <v>1</v>
      </c>
      <c r="L112" s="13">
        <v>1</v>
      </c>
      <c r="M112" s="13">
        <v>4</v>
      </c>
      <c r="N112" s="15">
        <f>(J112+K112+L112+M112)/4</f>
        <v>2</v>
      </c>
      <c r="O112" s="16">
        <f>I112*N112</f>
        <v>6.333333333333333</v>
      </c>
    </row>
    <row r="113" spans="1:15" ht="14.25">
      <c r="A113" s="95"/>
      <c r="B113" s="12" t="s">
        <v>198</v>
      </c>
      <c r="C113" s="13">
        <v>4</v>
      </c>
      <c r="D113" s="13">
        <v>5</v>
      </c>
      <c r="E113" s="13">
        <v>3</v>
      </c>
      <c r="F113" s="13">
        <v>3</v>
      </c>
      <c r="G113" s="13">
        <v>1</v>
      </c>
      <c r="H113" s="13">
        <v>3</v>
      </c>
      <c r="I113" s="14">
        <f>(C113+D113+E113+F113+G113+H113)/6</f>
        <v>3.1666666666666665</v>
      </c>
      <c r="J113" s="13">
        <v>2</v>
      </c>
      <c r="K113" s="13">
        <v>1</v>
      </c>
      <c r="L113" s="13">
        <v>1</v>
      </c>
      <c r="M113" s="13">
        <v>4</v>
      </c>
      <c r="N113" s="15">
        <f>(J113+K113+L113+M113)/4</f>
        <v>2</v>
      </c>
      <c r="O113" s="16">
        <f>I113*N113</f>
        <v>6.333333333333333</v>
      </c>
    </row>
    <row r="114" spans="1:15" ht="14.25">
      <c r="A114" s="95"/>
      <c r="B114" s="12" t="s">
        <v>199</v>
      </c>
      <c r="C114" s="13">
        <v>2</v>
      </c>
      <c r="D114" s="13">
        <v>5</v>
      </c>
      <c r="E114" s="13">
        <v>1</v>
      </c>
      <c r="F114" s="13">
        <v>5</v>
      </c>
      <c r="G114" s="13">
        <v>1</v>
      </c>
      <c r="H114" s="13">
        <v>3</v>
      </c>
      <c r="I114" s="14">
        <v>2.83</v>
      </c>
      <c r="J114" s="13">
        <v>1</v>
      </c>
      <c r="K114" s="13">
        <v>1</v>
      </c>
      <c r="L114" s="13">
        <v>1</v>
      </c>
      <c r="M114" s="13">
        <v>3</v>
      </c>
      <c r="N114" s="15">
        <v>1.5</v>
      </c>
      <c r="O114" s="16">
        <v>4</v>
      </c>
    </row>
    <row r="115" spans="1:15" ht="25.5">
      <c r="A115" s="95"/>
      <c r="B115" s="12" t="s">
        <v>202</v>
      </c>
      <c r="C115" s="13">
        <v>2</v>
      </c>
      <c r="D115" s="13">
        <v>5</v>
      </c>
      <c r="E115" s="13">
        <v>1</v>
      </c>
      <c r="F115" s="13">
        <v>5</v>
      </c>
      <c r="G115" s="13">
        <v>1</v>
      </c>
      <c r="H115" s="13">
        <v>3</v>
      </c>
      <c r="I115" s="14">
        <v>2.83</v>
      </c>
      <c r="J115" s="13">
        <v>1</v>
      </c>
      <c r="K115" s="13">
        <v>1</v>
      </c>
      <c r="L115" s="13">
        <v>4</v>
      </c>
      <c r="M115" s="13">
        <v>3</v>
      </c>
      <c r="N115" s="15">
        <v>2.25</v>
      </c>
      <c r="O115" s="16">
        <v>6</v>
      </c>
    </row>
    <row r="116" spans="1:15" ht="25.5">
      <c r="A116" s="95"/>
      <c r="B116" s="12" t="s">
        <v>200</v>
      </c>
      <c r="C116" s="13">
        <v>2</v>
      </c>
      <c r="D116" s="13">
        <v>5</v>
      </c>
      <c r="E116" s="13">
        <v>1</v>
      </c>
      <c r="F116" s="13">
        <v>5</v>
      </c>
      <c r="G116" s="13">
        <v>1</v>
      </c>
      <c r="H116" s="13">
        <v>3</v>
      </c>
      <c r="I116" s="14">
        <v>2.83</v>
      </c>
      <c r="J116" s="13">
        <v>1</v>
      </c>
      <c r="K116" s="13">
        <v>1</v>
      </c>
      <c r="L116" s="13">
        <v>4</v>
      </c>
      <c r="M116" s="13">
        <v>3</v>
      </c>
      <c r="N116" s="15">
        <v>2.25</v>
      </c>
      <c r="O116" s="16">
        <v>6</v>
      </c>
    </row>
    <row r="117" spans="1:15" ht="25.5">
      <c r="A117" s="95"/>
      <c r="B117" s="79" t="s">
        <v>106</v>
      </c>
      <c r="C117" s="13">
        <v>5</v>
      </c>
      <c r="D117" s="13">
        <v>5</v>
      </c>
      <c r="E117" s="13">
        <v>1</v>
      </c>
      <c r="F117" s="13">
        <v>5</v>
      </c>
      <c r="G117" s="13">
        <v>1</v>
      </c>
      <c r="H117" s="13">
        <v>3</v>
      </c>
      <c r="I117" s="14">
        <v>3.33</v>
      </c>
      <c r="J117" s="13">
        <v>1</v>
      </c>
      <c r="K117" s="13">
        <v>1</v>
      </c>
      <c r="L117" s="13">
        <v>1</v>
      </c>
      <c r="M117" s="13">
        <v>4</v>
      </c>
      <c r="N117" s="15">
        <v>1.75</v>
      </c>
      <c r="O117" s="16">
        <v>6</v>
      </c>
    </row>
    <row r="118" spans="1:15" ht="38.25">
      <c r="A118" s="95"/>
      <c r="B118" s="12" t="s">
        <v>201</v>
      </c>
      <c r="C118" s="13">
        <v>5</v>
      </c>
      <c r="D118" s="13">
        <v>5</v>
      </c>
      <c r="E118" s="13">
        <v>1</v>
      </c>
      <c r="F118" s="13">
        <v>5</v>
      </c>
      <c r="G118" s="13">
        <v>1</v>
      </c>
      <c r="H118" s="13">
        <v>3</v>
      </c>
      <c r="I118" s="14">
        <v>3.33</v>
      </c>
      <c r="J118" s="13">
        <v>1</v>
      </c>
      <c r="K118" s="13">
        <v>1</v>
      </c>
      <c r="L118" s="13">
        <v>1</v>
      </c>
      <c r="M118" s="13">
        <v>4</v>
      </c>
      <c r="N118" s="15">
        <v>1.75</v>
      </c>
      <c r="O118" s="16">
        <v>6</v>
      </c>
    </row>
    <row r="119" spans="1:15" ht="38.25">
      <c r="A119" s="96"/>
      <c r="B119" s="81" t="s">
        <v>37</v>
      </c>
      <c r="C119" s="13">
        <v>2</v>
      </c>
      <c r="D119" s="13">
        <v>5</v>
      </c>
      <c r="E119" s="13">
        <v>1</v>
      </c>
      <c r="F119" s="13">
        <v>5</v>
      </c>
      <c r="G119" s="13">
        <v>1</v>
      </c>
      <c r="H119" s="13">
        <v>3</v>
      </c>
      <c r="I119" s="14">
        <v>2.83</v>
      </c>
      <c r="J119" s="13">
        <v>4</v>
      </c>
      <c r="K119" s="13">
        <v>1</v>
      </c>
      <c r="L119" s="13">
        <v>1</v>
      </c>
      <c r="M119" s="13">
        <v>3</v>
      </c>
      <c r="N119" s="15">
        <v>2.25</v>
      </c>
      <c r="O119" s="16">
        <v>6</v>
      </c>
    </row>
    <row r="120" spans="1:15" ht="63" customHeight="1">
      <c r="A120" s="98" t="s">
        <v>107</v>
      </c>
      <c r="B120" s="82" t="s">
        <v>179</v>
      </c>
      <c r="C120" s="80">
        <v>2</v>
      </c>
      <c r="D120" s="13">
        <v>5</v>
      </c>
      <c r="E120" s="13">
        <v>1</v>
      </c>
      <c r="F120" s="13">
        <v>5</v>
      </c>
      <c r="G120" s="13">
        <v>1</v>
      </c>
      <c r="H120" s="13">
        <v>4</v>
      </c>
      <c r="I120" s="14">
        <v>3</v>
      </c>
      <c r="J120" s="13">
        <v>1</v>
      </c>
      <c r="K120" s="13">
        <v>1</v>
      </c>
      <c r="L120" s="13">
        <v>4</v>
      </c>
      <c r="M120" s="13">
        <v>3</v>
      </c>
      <c r="N120" s="15">
        <v>2.25</v>
      </c>
      <c r="O120" s="16">
        <v>7</v>
      </c>
    </row>
    <row r="121" spans="1:15" ht="39" customHeight="1">
      <c r="A121" s="98"/>
      <c r="B121" s="82" t="s">
        <v>182</v>
      </c>
      <c r="C121" s="80">
        <v>2</v>
      </c>
      <c r="D121" s="13">
        <v>5</v>
      </c>
      <c r="E121" s="13">
        <v>1</v>
      </c>
      <c r="F121" s="13">
        <v>5</v>
      </c>
      <c r="G121" s="13">
        <v>1</v>
      </c>
      <c r="H121" s="13">
        <v>4</v>
      </c>
      <c r="I121" s="14">
        <v>3</v>
      </c>
      <c r="J121" s="13">
        <v>1</v>
      </c>
      <c r="K121" s="13">
        <v>1</v>
      </c>
      <c r="L121" s="13">
        <v>4</v>
      </c>
      <c r="M121" s="13">
        <v>3</v>
      </c>
      <c r="N121" s="15">
        <v>2.25</v>
      </c>
      <c r="O121" s="16">
        <v>7</v>
      </c>
    </row>
    <row r="122" spans="1:15" ht="25.5" customHeight="1">
      <c r="A122" s="98"/>
      <c r="B122" s="82" t="s">
        <v>180</v>
      </c>
      <c r="C122" s="80">
        <v>2</v>
      </c>
      <c r="D122" s="13">
        <v>5</v>
      </c>
      <c r="E122" s="13">
        <v>1</v>
      </c>
      <c r="F122" s="13">
        <v>5</v>
      </c>
      <c r="G122" s="13">
        <v>1</v>
      </c>
      <c r="H122" s="13">
        <v>4</v>
      </c>
      <c r="I122" s="14">
        <v>3</v>
      </c>
      <c r="J122" s="13">
        <v>1</v>
      </c>
      <c r="K122" s="13">
        <v>1</v>
      </c>
      <c r="L122" s="13">
        <v>4</v>
      </c>
      <c r="M122" s="13">
        <v>3</v>
      </c>
      <c r="N122" s="15">
        <v>2.25</v>
      </c>
      <c r="O122" s="16">
        <v>7</v>
      </c>
    </row>
    <row r="123" spans="1:15" ht="30.75" customHeight="1">
      <c r="A123" s="97" t="s">
        <v>108</v>
      </c>
      <c r="B123" s="83" t="s">
        <v>218</v>
      </c>
      <c r="C123" s="80">
        <v>3</v>
      </c>
      <c r="D123" s="13">
        <v>5</v>
      </c>
      <c r="E123" s="13">
        <v>1</v>
      </c>
      <c r="F123" s="13">
        <v>3</v>
      </c>
      <c r="G123" s="13">
        <v>1</v>
      </c>
      <c r="H123" s="13">
        <v>4</v>
      </c>
      <c r="I123" s="14">
        <v>2.83</v>
      </c>
      <c r="J123" s="13">
        <v>1</v>
      </c>
      <c r="K123" s="13">
        <v>1</v>
      </c>
      <c r="L123" s="13">
        <v>3</v>
      </c>
      <c r="M123" s="13">
        <v>2</v>
      </c>
      <c r="N123" s="15">
        <v>1.75</v>
      </c>
      <c r="O123" s="16">
        <v>0.20833333333333301</v>
      </c>
    </row>
    <row r="124" spans="1:15" ht="27.75" customHeight="1">
      <c r="A124" s="97"/>
      <c r="B124" s="83" t="s">
        <v>109</v>
      </c>
      <c r="C124" s="80">
        <v>5</v>
      </c>
      <c r="D124" s="13">
        <v>5</v>
      </c>
      <c r="E124" s="13">
        <v>1</v>
      </c>
      <c r="F124" s="13">
        <v>3</v>
      </c>
      <c r="G124" s="13">
        <v>1</v>
      </c>
      <c r="H124" s="13">
        <v>2</v>
      </c>
      <c r="I124" s="14">
        <f>(C124+D124+E124+F124+G124+H124)/6</f>
        <v>2.8333333333333335</v>
      </c>
      <c r="J124" s="13">
        <v>2</v>
      </c>
      <c r="K124" s="13">
        <v>1</v>
      </c>
      <c r="L124" s="13">
        <v>1</v>
      </c>
      <c r="M124" s="13">
        <v>3</v>
      </c>
      <c r="N124" s="15">
        <f>(J124+K124+L124+M124)/4</f>
        <v>1.75</v>
      </c>
      <c r="O124" s="16">
        <f>I124*N124</f>
        <v>4.9583333333333339</v>
      </c>
    </row>
    <row r="125" spans="1:15" ht="38.25">
      <c r="A125" s="97"/>
      <c r="B125" s="83" t="s">
        <v>110</v>
      </c>
      <c r="C125" s="80">
        <v>5</v>
      </c>
      <c r="D125" s="13">
        <v>5</v>
      </c>
      <c r="E125" s="13">
        <v>1</v>
      </c>
      <c r="F125" s="13">
        <v>3</v>
      </c>
      <c r="G125" s="13">
        <v>1</v>
      </c>
      <c r="H125" s="13">
        <v>2</v>
      </c>
      <c r="I125" s="14">
        <f>(C125+D125+E125+F125+G125+H125)/6</f>
        <v>2.8333333333333335</v>
      </c>
      <c r="J125" s="13">
        <v>2</v>
      </c>
      <c r="K125" s="13">
        <v>1</v>
      </c>
      <c r="L125" s="13">
        <v>1</v>
      </c>
      <c r="M125" s="13">
        <v>3</v>
      </c>
      <c r="N125" s="15">
        <f>(J125+K125+L125+M125)/4</f>
        <v>1.75</v>
      </c>
      <c r="O125" s="16">
        <f>I125*N125</f>
        <v>4.9583333333333339</v>
      </c>
    </row>
    <row r="126" spans="1:15" ht="45" customHeight="1">
      <c r="A126" s="97"/>
      <c r="B126" s="83" t="s">
        <v>111</v>
      </c>
      <c r="C126" s="80">
        <v>5</v>
      </c>
      <c r="D126" s="13">
        <v>5</v>
      </c>
      <c r="E126" s="13">
        <v>1</v>
      </c>
      <c r="F126" s="13">
        <v>3</v>
      </c>
      <c r="G126" s="13">
        <v>1</v>
      </c>
      <c r="H126" s="13">
        <v>2</v>
      </c>
      <c r="I126" s="14">
        <f>(C126+D126+E126+F126+G126+H126)/6</f>
        <v>2.8333333333333335</v>
      </c>
      <c r="J126" s="13">
        <v>2</v>
      </c>
      <c r="K126" s="13">
        <v>1</v>
      </c>
      <c r="L126" s="13">
        <v>1</v>
      </c>
      <c r="M126" s="13">
        <v>3</v>
      </c>
      <c r="N126" s="15">
        <f>(J126+K126+L126+M126)/4</f>
        <v>1.75</v>
      </c>
      <c r="O126" s="16">
        <f>I126*N126</f>
        <v>4.9583333333333339</v>
      </c>
    </row>
    <row r="127" spans="1:15" ht="14.25" hidden="1" customHeight="1">
      <c r="A127" s="97"/>
      <c r="B127" s="84"/>
      <c r="C127" s="80"/>
      <c r="D127" s="13"/>
      <c r="E127" s="13"/>
      <c r="F127" s="13"/>
      <c r="G127" s="13"/>
      <c r="H127" s="13"/>
      <c r="I127" s="14">
        <f>(C127+D127+E127+F127+G127+H127)/6</f>
        <v>0</v>
      </c>
      <c r="J127" s="13"/>
      <c r="K127" s="13"/>
      <c r="L127" s="13"/>
      <c r="M127" s="13"/>
      <c r="N127" s="15">
        <f>(J127+K127+L127+M127)/4</f>
        <v>0</v>
      </c>
      <c r="O127" s="16">
        <f>I127*N127</f>
        <v>0</v>
      </c>
    </row>
    <row r="128" spans="1:15" ht="38.25">
      <c r="A128" s="97"/>
      <c r="B128" s="83" t="s">
        <v>37</v>
      </c>
      <c r="C128" s="80">
        <v>2</v>
      </c>
      <c r="D128" s="13">
        <v>5</v>
      </c>
      <c r="E128" s="13">
        <v>1</v>
      </c>
      <c r="F128" s="13">
        <v>5</v>
      </c>
      <c r="G128" s="13">
        <v>1</v>
      </c>
      <c r="H128" s="13">
        <v>3</v>
      </c>
      <c r="I128" s="14">
        <v>2.83</v>
      </c>
      <c r="J128" s="13">
        <v>4</v>
      </c>
      <c r="K128" s="13">
        <v>1</v>
      </c>
      <c r="L128" s="13">
        <v>1</v>
      </c>
      <c r="M128" s="13">
        <v>3</v>
      </c>
      <c r="N128" s="15">
        <v>2.25</v>
      </c>
      <c r="O128" s="16">
        <v>6</v>
      </c>
    </row>
    <row r="129" spans="1:15">
      <c r="A129" s="22"/>
      <c r="B129" s="22"/>
      <c r="C129" s="23"/>
      <c r="D129" s="23"/>
      <c r="E129" s="23"/>
      <c r="F129" s="23"/>
      <c r="G129" s="23"/>
      <c r="H129" s="23"/>
      <c r="I129" s="23"/>
      <c r="J129" s="23"/>
      <c r="K129" s="23"/>
      <c r="L129" s="23"/>
      <c r="M129" s="23"/>
      <c r="N129" s="23"/>
      <c r="O129" s="24"/>
    </row>
    <row r="130" spans="1:15">
      <c r="A130" s="22"/>
      <c r="B130" s="22"/>
      <c r="C130" s="23"/>
      <c r="D130" s="23"/>
      <c r="E130" s="23"/>
      <c r="F130" s="23"/>
      <c r="G130" s="23"/>
      <c r="H130" s="23"/>
      <c r="I130" s="23"/>
      <c r="J130" s="23"/>
      <c r="K130" s="23"/>
      <c r="L130" s="23"/>
      <c r="M130" s="23"/>
      <c r="N130" s="23"/>
      <c r="O130" s="24"/>
    </row>
    <row r="131" spans="1:15" ht="17.25" customHeight="1">
      <c r="A131" s="25" t="s">
        <v>112</v>
      </c>
      <c r="B131" s="26"/>
      <c r="C131" s="23"/>
      <c r="D131" s="23"/>
      <c r="E131" s="23"/>
      <c r="F131" s="23"/>
      <c r="G131" s="23"/>
      <c r="H131" s="23"/>
      <c r="I131" s="23"/>
      <c r="J131" s="23"/>
      <c r="K131" s="23"/>
      <c r="L131" s="23"/>
      <c r="M131" s="23"/>
      <c r="N131" s="23"/>
      <c r="O131" s="24"/>
    </row>
    <row r="132" spans="1:15" ht="17.25" customHeight="1">
      <c r="A132" s="27" t="s">
        <v>113</v>
      </c>
      <c r="B132" s="28" t="s">
        <v>114</v>
      </c>
      <c r="C132" s="23"/>
      <c r="D132" s="23"/>
      <c r="E132" s="23"/>
      <c r="F132" s="23"/>
      <c r="G132" s="23"/>
      <c r="H132" s="23"/>
      <c r="I132" s="23"/>
      <c r="J132" s="23"/>
      <c r="K132" s="23"/>
      <c r="L132" s="23"/>
      <c r="M132" s="23"/>
      <c r="N132" s="23"/>
      <c r="O132" s="24"/>
    </row>
    <row r="133" spans="1:15" ht="17.25" customHeight="1">
      <c r="A133" s="29" t="s">
        <v>115</v>
      </c>
      <c r="B133" s="28" t="s">
        <v>116</v>
      </c>
      <c r="C133" s="23"/>
      <c r="D133" s="23"/>
      <c r="E133" s="23"/>
      <c r="F133" s="23"/>
      <c r="G133" s="23"/>
      <c r="H133" s="23"/>
      <c r="I133" s="23"/>
      <c r="J133" s="23"/>
      <c r="K133" s="23"/>
      <c r="L133" s="23"/>
      <c r="M133" s="23"/>
      <c r="N133" s="23"/>
      <c r="O133" s="24"/>
    </row>
    <row r="134" spans="1:15" ht="17.25" customHeight="1">
      <c r="A134" s="30" t="s">
        <v>117</v>
      </c>
      <c r="B134" s="28" t="s">
        <v>118</v>
      </c>
      <c r="C134" s="23"/>
      <c r="D134" s="23"/>
      <c r="E134" s="23"/>
      <c r="F134" s="23"/>
      <c r="G134" s="23"/>
      <c r="H134" s="23"/>
      <c r="I134" s="23"/>
      <c r="J134" s="23"/>
      <c r="K134" s="23"/>
      <c r="L134" s="23"/>
      <c r="M134" s="23"/>
      <c r="N134" s="23"/>
      <c r="O134" s="24"/>
    </row>
    <row r="135" spans="1:15" ht="17.25" customHeight="1">
      <c r="A135" s="31" t="s">
        <v>119</v>
      </c>
      <c r="B135" s="28" t="s">
        <v>120</v>
      </c>
      <c r="C135" s="23"/>
      <c r="D135" s="23"/>
      <c r="E135" s="23"/>
      <c r="F135" s="23"/>
      <c r="G135" s="23"/>
      <c r="H135" s="23"/>
      <c r="I135" s="23"/>
      <c r="J135" s="23"/>
      <c r="K135" s="23"/>
      <c r="L135" s="23"/>
      <c r="M135" s="23"/>
      <c r="N135" s="23"/>
      <c r="O135" s="24"/>
    </row>
  </sheetData>
  <mergeCells count="18">
    <mergeCell ref="A5:A10"/>
    <mergeCell ref="A13:A29"/>
    <mergeCell ref="A105:A119"/>
    <mergeCell ref="A123:A128"/>
    <mergeCell ref="A120:A122"/>
    <mergeCell ref="A93:A96"/>
    <mergeCell ref="A85:A92"/>
    <mergeCell ref="A97:A104"/>
    <mergeCell ref="A37:A48"/>
    <mergeCell ref="A55:A59"/>
    <mergeCell ref="A60:A84"/>
    <mergeCell ref="C1:O1"/>
    <mergeCell ref="A2:B3"/>
    <mergeCell ref="C2:H2"/>
    <mergeCell ref="I2:I3"/>
    <mergeCell ref="J2:M2"/>
    <mergeCell ref="N2:N3"/>
    <mergeCell ref="O2:O3"/>
  </mergeCells>
  <pageMargins left="0.70826771653543308" right="0.70826771653543308" top="0.90511811023622046" bottom="1.0433070866141732" header="0.31535433070866137" footer="0.74803149606299213"/>
  <pageSetup paperSize="9" scale="69" fitToWidth="0" fitToHeight="0" pageOrder="overThenDown" orientation="landscape" r:id="rId1"/>
  <headerFooter alignWithMargins="0">
    <oddHeader>&amp;C&amp;10TABELLA VALUTAZIONE DEL RISCHIO</oddHeader>
  </headerFooter>
  <rowBreaks count="4" manualBreakCount="4">
    <brk id="36" man="1"/>
    <brk id="54" man="1"/>
    <brk id="96" man="1"/>
    <brk id="114" man="1"/>
  </rowBreaks>
</worksheet>
</file>

<file path=xl/worksheets/sheet2.xml><?xml version="1.0" encoding="utf-8"?>
<worksheet xmlns="http://schemas.openxmlformats.org/spreadsheetml/2006/main" xmlns:r="http://schemas.openxmlformats.org/officeDocument/2006/relationships">
  <dimension ref="A1:S59"/>
  <sheetViews>
    <sheetView workbookViewId="0"/>
  </sheetViews>
  <sheetFormatPr defaultColWidth="8.5" defaultRowHeight="14.25"/>
  <cols>
    <col min="1" max="1" width="21.125" style="36" customWidth="1"/>
    <col min="2" max="7" width="8.5" style="36" customWidth="1"/>
    <col min="8" max="8" width="10.375" style="36" customWidth="1"/>
    <col min="9" max="15" width="8.5" style="36" customWidth="1"/>
    <col min="16" max="16" width="14.625" style="36" customWidth="1"/>
    <col min="17" max="17" width="8.5" style="77" customWidth="1"/>
    <col min="18" max="18" width="8.375" style="78" customWidth="1"/>
    <col min="19" max="19" width="8.5" style="41" customWidth="1"/>
    <col min="20" max="16384" width="8.5" style="36"/>
  </cols>
  <sheetData>
    <row r="1" spans="1:19" ht="24.75" customHeight="1">
      <c r="A1" s="34" t="s">
        <v>121</v>
      </c>
      <c r="B1" s="101" t="s">
        <v>122</v>
      </c>
      <c r="C1" s="101"/>
      <c r="D1" s="101"/>
      <c r="E1" s="101"/>
      <c r="F1" s="101"/>
      <c r="G1" s="101"/>
      <c r="H1" s="101"/>
      <c r="I1" s="101"/>
      <c r="J1" s="101"/>
      <c r="K1" s="101"/>
      <c r="L1" s="101"/>
      <c r="M1" s="101"/>
      <c r="N1" s="101"/>
      <c r="O1" s="101"/>
      <c r="P1" s="101"/>
      <c r="Q1" s="102" t="s">
        <v>123</v>
      </c>
      <c r="R1" s="102"/>
      <c r="S1" s="35"/>
    </row>
    <row r="2" spans="1:19" ht="24.75" customHeight="1">
      <c r="A2" s="37" t="s">
        <v>124</v>
      </c>
      <c r="B2" s="103" t="s">
        <v>122</v>
      </c>
      <c r="C2" s="103"/>
      <c r="D2" s="103"/>
      <c r="E2" s="103"/>
      <c r="F2" s="103"/>
      <c r="G2" s="103"/>
      <c r="H2" s="103"/>
      <c r="I2" s="103"/>
      <c r="J2" s="103"/>
      <c r="K2" s="103"/>
      <c r="L2" s="103"/>
      <c r="M2" s="103"/>
      <c r="N2" s="103"/>
      <c r="O2" s="103"/>
      <c r="P2" s="103"/>
      <c r="Q2" s="102"/>
      <c r="R2" s="102"/>
      <c r="S2" s="35"/>
    </row>
    <row r="3" spans="1:19" ht="24.75" customHeight="1">
      <c r="A3" s="104" t="s">
        <v>0</v>
      </c>
      <c r="B3" s="104"/>
      <c r="C3" s="104"/>
      <c r="D3" s="104"/>
      <c r="E3" s="104"/>
      <c r="F3" s="104"/>
      <c r="G3" s="104"/>
      <c r="H3" s="104"/>
      <c r="I3" s="104"/>
      <c r="J3" s="104"/>
      <c r="K3" s="104"/>
      <c r="L3" s="104"/>
      <c r="M3" s="104"/>
      <c r="N3" s="104"/>
      <c r="O3" s="104"/>
      <c r="P3" s="104"/>
      <c r="Q3" s="102"/>
      <c r="R3" s="102"/>
      <c r="S3" s="38"/>
    </row>
    <row r="4" spans="1:19" ht="24.75" customHeight="1">
      <c r="A4" s="105" t="s">
        <v>5</v>
      </c>
      <c r="B4" s="106" t="s">
        <v>125</v>
      </c>
      <c r="C4" s="106"/>
      <c r="D4" s="106"/>
      <c r="E4" s="106"/>
      <c r="F4" s="106"/>
      <c r="G4" s="106"/>
      <c r="H4" s="106"/>
      <c r="I4" s="107" t="s">
        <v>126</v>
      </c>
      <c r="J4" s="107"/>
      <c r="K4" s="107"/>
      <c r="L4" s="107"/>
      <c r="M4" s="107"/>
      <c r="N4" s="107"/>
      <c r="O4" s="107"/>
      <c r="P4" s="107"/>
      <c r="Q4" s="39">
        <v>1</v>
      </c>
      <c r="R4" s="40"/>
    </row>
    <row r="5" spans="1:19" ht="24.75" customHeight="1">
      <c r="A5" s="105"/>
      <c r="B5" s="106"/>
      <c r="C5" s="106"/>
      <c r="D5" s="106"/>
      <c r="E5" s="106"/>
      <c r="F5" s="106"/>
      <c r="G5" s="106"/>
      <c r="H5" s="106"/>
      <c r="I5" s="108" t="s">
        <v>127</v>
      </c>
      <c r="J5" s="108"/>
      <c r="K5" s="108"/>
      <c r="L5" s="108"/>
      <c r="M5" s="108"/>
      <c r="N5" s="108"/>
      <c r="O5" s="108"/>
      <c r="P5" s="108"/>
      <c r="Q5" s="42">
        <v>2</v>
      </c>
      <c r="R5" s="40" t="s">
        <v>128</v>
      </c>
    </row>
    <row r="6" spans="1:19" ht="24.75" customHeight="1">
      <c r="A6" s="105"/>
      <c r="B6" s="106"/>
      <c r="C6" s="106"/>
      <c r="D6" s="106"/>
      <c r="E6" s="106"/>
      <c r="F6" s="106"/>
      <c r="G6" s="106"/>
      <c r="H6" s="106"/>
      <c r="I6" s="108" t="s">
        <v>129</v>
      </c>
      <c r="J6" s="108"/>
      <c r="K6" s="108"/>
      <c r="L6" s="108"/>
      <c r="M6" s="108"/>
      <c r="N6" s="108"/>
      <c r="O6" s="108"/>
      <c r="P6" s="108"/>
      <c r="Q6" s="42">
        <v>3</v>
      </c>
      <c r="R6" s="40" t="s">
        <v>128</v>
      </c>
    </row>
    <row r="7" spans="1:19" ht="24.75" customHeight="1">
      <c r="A7" s="105"/>
      <c r="B7" s="106"/>
      <c r="C7" s="106"/>
      <c r="D7" s="106"/>
      <c r="E7" s="106"/>
      <c r="F7" s="106"/>
      <c r="G7" s="106"/>
      <c r="H7" s="106"/>
      <c r="I7" s="108" t="s">
        <v>130</v>
      </c>
      <c r="J7" s="108"/>
      <c r="K7" s="108"/>
      <c r="L7" s="108"/>
      <c r="M7" s="108"/>
      <c r="N7" s="108"/>
      <c r="O7" s="108"/>
      <c r="P7" s="108"/>
      <c r="Q7" s="42">
        <v>4</v>
      </c>
      <c r="R7" s="40" t="s">
        <v>131</v>
      </c>
      <c r="S7" s="41" t="s">
        <v>128</v>
      </c>
    </row>
    <row r="8" spans="1:19" ht="24.75" customHeight="1">
      <c r="A8" s="105"/>
      <c r="B8" s="106"/>
      <c r="C8" s="106"/>
      <c r="D8" s="106"/>
      <c r="E8" s="106"/>
      <c r="F8" s="106"/>
      <c r="G8" s="106"/>
      <c r="H8" s="106"/>
      <c r="I8" s="108" t="s">
        <v>132</v>
      </c>
      <c r="J8" s="108"/>
      <c r="K8" s="108"/>
      <c r="L8" s="108"/>
      <c r="M8" s="108"/>
      <c r="N8" s="108"/>
      <c r="O8" s="108"/>
      <c r="P8" s="108"/>
      <c r="Q8" s="43">
        <v>5</v>
      </c>
      <c r="R8" s="40"/>
    </row>
    <row r="9" spans="1:19" ht="24.75" customHeight="1">
      <c r="A9" s="44"/>
      <c r="B9" s="45"/>
      <c r="C9" s="46"/>
      <c r="D9" s="46"/>
      <c r="E9" s="46"/>
      <c r="F9" s="46"/>
      <c r="G9" s="46"/>
      <c r="H9" s="47"/>
      <c r="I9" s="48"/>
      <c r="J9" s="48"/>
      <c r="K9" s="48"/>
      <c r="L9" s="48"/>
      <c r="M9" s="48"/>
      <c r="N9" s="48"/>
      <c r="O9" s="48"/>
      <c r="P9" s="48"/>
      <c r="Q9" s="49"/>
      <c r="R9" s="50">
        <f>(IF(R4="X",Q4,"0"))+(IF(R5="X",Q5,"0"))+(IF(R6="X",Q6,"0"))+(IF(R7="X",Q7,"0"))+(IF(R8="X",Q8,"0"))</f>
        <v>4</v>
      </c>
    </row>
    <row r="10" spans="1:19" ht="24.75" customHeight="1">
      <c r="A10" s="105" t="s">
        <v>6</v>
      </c>
      <c r="B10" s="106" t="s">
        <v>133</v>
      </c>
      <c r="C10" s="106"/>
      <c r="D10" s="106"/>
      <c r="E10" s="106"/>
      <c r="F10" s="106"/>
      <c r="G10" s="106"/>
      <c r="H10" s="106"/>
      <c r="I10" s="107" t="s">
        <v>134</v>
      </c>
      <c r="J10" s="107"/>
      <c r="K10" s="107"/>
      <c r="L10" s="107"/>
      <c r="M10" s="107"/>
      <c r="N10" s="107"/>
      <c r="O10" s="107"/>
      <c r="P10" s="107"/>
      <c r="Q10" s="39">
        <v>2</v>
      </c>
      <c r="R10" s="40"/>
    </row>
    <row r="11" spans="1:19" ht="24.75" customHeight="1">
      <c r="A11" s="105"/>
      <c r="B11" s="106"/>
      <c r="C11" s="106"/>
      <c r="D11" s="106"/>
      <c r="E11" s="106"/>
      <c r="F11" s="106"/>
      <c r="G11" s="106"/>
      <c r="H11" s="106"/>
      <c r="I11" s="107" t="s">
        <v>135</v>
      </c>
      <c r="J11" s="107"/>
      <c r="K11" s="107"/>
      <c r="L11" s="107"/>
      <c r="M11" s="107"/>
      <c r="N11" s="107"/>
      <c r="O11" s="107"/>
      <c r="P11" s="107"/>
      <c r="Q11" s="43">
        <v>5</v>
      </c>
      <c r="R11" s="40" t="s">
        <v>131</v>
      </c>
    </row>
    <row r="12" spans="1:19" ht="24.75" customHeight="1">
      <c r="A12" s="44"/>
      <c r="B12" s="45"/>
      <c r="C12" s="46"/>
      <c r="D12" s="46"/>
      <c r="E12" s="46"/>
      <c r="F12" s="46"/>
      <c r="G12" s="46"/>
      <c r="H12" s="47"/>
      <c r="I12" s="48"/>
      <c r="J12" s="48"/>
      <c r="K12" s="48"/>
      <c r="L12" s="48"/>
      <c r="M12" s="48"/>
      <c r="N12" s="48"/>
      <c r="O12" s="48"/>
      <c r="P12" s="48"/>
      <c r="Q12" s="42"/>
      <c r="R12" s="51">
        <f>(IF(R10="X",Q10,"0"))+(IF(R11="X",Q11,"0"))</f>
        <v>5</v>
      </c>
    </row>
    <row r="13" spans="1:19" ht="24.75" customHeight="1">
      <c r="A13" s="109" t="s">
        <v>7</v>
      </c>
      <c r="B13" s="106" t="s">
        <v>136</v>
      </c>
      <c r="C13" s="106"/>
      <c r="D13" s="106"/>
      <c r="E13" s="106"/>
      <c r="F13" s="106"/>
      <c r="G13" s="106"/>
      <c r="H13" s="106"/>
      <c r="I13" s="107" t="s">
        <v>137</v>
      </c>
      <c r="J13" s="107"/>
      <c r="K13" s="107"/>
      <c r="L13" s="107"/>
      <c r="M13" s="107"/>
      <c r="N13" s="107"/>
      <c r="O13" s="107"/>
      <c r="P13" s="107"/>
      <c r="Q13" s="39">
        <v>1</v>
      </c>
      <c r="R13" s="40" t="s">
        <v>128</v>
      </c>
    </row>
    <row r="14" spans="1:19" ht="24.75" customHeight="1">
      <c r="A14" s="109"/>
      <c r="B14" s="106"/>
      <c r="C14" s="106"/>
      <c r="D14" s="106"/>
      <c r="E14" s="106"/>
      <c r="F14" s="106"/>
      <c r="G14" s="106"/>
      <c r="H14" s="106"/>
      <c r="I14" s="107" t="s">
        <v>138</v>
      </c>
      <c r="J14" s="107"/>
      <c r="K14" s="107"/>
      <c r="L14" s="107"/>
      <c r="M14" s="107"/>
      <c r="N14" s="107"/>
      <c r="O14" s="107"/>
      <c r="P14" s="107"/>
      <c r="Q14" s="42">
        <v>3</v>
      </c>
      <c r="R14" s="40" t="s">
        <v>128</v>
      </c>
    </row>
    <row r="15" spans="1:19" ht="24.75" customHeight="1">
      <c r="A15" s="109"/>
      <c r="B15" s="106"/>
      <c r="C15" s="106"/>
      <c r="D15" s="106"/>
      <c r="E15" s="106"/>
      <c r="F15" s="106"/>
      <c r="G15" s="106"/>
      <c r="H15" s="106"/>
      <c r="I15" s="107" t="s">
        <v>139</v>
      </c>
      <c r="J15" s="107"/>
      <c r="K15" s="107"/>
      <c r="L15" s="107"/>
      <c r="M15" s="107"/>
      <c r="N15" s="107"/>
      <c r="O15" s="107"/>
      <c r="P15" s="107"/>
      <c r="Q15" s="43">
        <v>5</v>
      </c>
      <c r="R15" s="40" t="s">
        <v>131</v>
      </c>
    </row>
    <row r="16" spans="1:19" ht="24.75" customHeight="1">
      <c r="A16" s="52"/>
      <c r="B16" s="45"/>
      <c r="C16" s="46"/>
      <c r="D16" s="46"/>
      <c r="E16" s="46"/>
      <c r="F16" s="46"/>
      <c r="G16" s="46"/>
      <c r="H16" s="47"/>
      <c r="I16" s="48"/>
      <c r="J16" s="48"/>
      <c r="K16" s="48"/>
      <c r="L16" s="48"/>
      <c r="M16" s="48"/>
      <c r="N16" s="48"/>
      <c r="O16" s="48"/>
      <c r="P16" s="48"/>
      <c r="Q16" s="42"/>
      <c r="R16" s="51">
        <f>(IF(R13="X",Q13,"0"))+(IF(R14="X",Q14,"0"))+(IF(R15="X",Q15,"0"))</f>
        <v>5</v>
      </c>
    </row>
    <row r="17" spans="1:19" ht="24.75" customHeight="1">
      <c r="A17" s="109" t="s">
        <v>8</v>
      </c>
      <c r="B17" s="106" t="s">
        <v>140</v>
      </c>
      <c r="C17" s="106"/>
      <c r="D17" s="106"/>
      <c r="E17" s="106"/>
      <c r="F17" s="106"/>
      <c r="G17" s="106"/>
      <c r="H17" s="106"/>
      <c r="I17" s="108" t="s">
        <v>141</v>
      </c>
      <c r="J17" s="108"/>
      <c r="K17" s="108"/>
      <c r="L17" s="108"/>
      <c r="M17" s="108"/>
      <c r="N17" s="108"/>
      <c r="O17" s="108"/>
      <c r="P17" s="108"/>
      <c r="Q17" s="39">
        <v>1</v>
      </c>
      <c r="R17" s="40" t="s">
        <v>128</v>
      </c>
    </row>
    <row r="18" spans="1:19" ht="27.75" customHeight="1">
      <c r="A18" s="109"/>
      <c r="B18" s="106"/>
      <c r="C18" s="106"/>
      <c r="D18" s="106"/>
      <c r="E18" s="106"/>
      <c r="F18" s="106"/>
      <c r="G18" s="106"/>
      <c r="H18" s="106"/>
      <c r="I18" s="110" t="s">
        <v>142</v>
      </c>
      <c r="J18" s="110"/>
      <c r="K18" s="110"/>
      <c r="L18" s="110"/>
      <c r="M18" s="110"/>
      <c r="N18" s="110"/>
      <c r="O18" s="110"/>
      <c r="P18" s="110"/>
      <c r="Q18" s="42">
        <v>3</v>
      </c>
      <c r="R18" s="40"/>
    </row>
    <row r="19" spans="1:19" ht="30.75" customHeight="1">
      <c r="A19" s="109"/>
      <c r="B19" s="106"/>
      <c r="C19" s="106"/>
      <c r="D19" s="106"/>
      <c r="E19" s="106"/>
      <c r="F19" s="106"/>
      <c r="G19" s="106"/>
      <c r="H19" s="106"/>
      <c r="I19" s="110" t="s">
        <v>143</v>
      </c>
      <c r="J19" s="110"/>
      <c r="K19" s="110"/>
      <c r="L19" s="110"/>
      <c r="M19" s="110"/>
      <c r="N19" s="110"/>
      <c r="O19" s="110"/>
      <c r="P19" s="110"/>
      <c r="Q19" s="43">
        <v>5</v>
      </c>
      <c r="R19" s="40" t="s">
        <v>131</v>
      </c>
    </row>
    <row r="20" spans="1:19" ht="24.75" customHeight="1">
      <c r="A20" s="51"/>
      <c r="B20" s="53"/>
      <c r="C20" s="54"/>
      <c r="D20" s="54"/>
      <c r="E20" s="54"/>
      <c r="F20" s="54"/>
      <c r="G20" s="54"/>
      <c r="H20" s="55"/>
      <c r="I20" s="45"/>
      <c r="J20" s="46"/>
      <c r="K20" s="46"/>
      <c r="L20" s="46"/>
      <c r="M20" s="46"/>
      <c r="N20" s="46"/>
      <c r="O20" s="46"/>
      <c r="P20" s="47"/>
      <c r="Q20" s="42"/>
      <c r="R20" s="51">
        <f>(IF(R17="X",Q17,"0"))+(IF(R18="X",Q18,"0"))+(IF(R19="X",Q19,"0"))</f>
        <v>5</v>
      </c>
    </row>
    <row r="21" spans="1:19" ht="36.75" customHeight="1">
      <c r="A21" s="109" t="s">
        <v>9</v>
      </c>
      <c r="B21" s="106" t="s">
        <v>144</v>
      </c>
      <c r="C21" s="106"/>
      <c r="D21" s="106"/>
      <c r="E21" s="106"/>
      <c r="F21" s="106"/>
      <c r="G21" s="106"/>
      <c r="H21" s="106"/>
      <c r="I21" s="107" t="s">
        <v>145</v>
      </c>
      <c r="J21" s="107"/>
      <c r="K21" s="107"/>
      <c r="L21" s="107"/>
      <c r="M21" s="107"/>
      <c r="N21" s="107"/>
      <c r="O21" s="107"/>
      <c r="P21" s="107"/>
      <c r="Q21" s="39">
        <v>1</v>
      </c>
      <c r="R21" s="40" t="s">
        <v>128</v>
      </c>
    </row>
    <row r="22" spans="1:19" ht="42.75" customHeight="1">
      <c r="A22" s="109"/>
      <c r="B22" s="106"/>
      <c r="C22" s="106"/>
      <c r="D22" s="106"/>
      <c r="E22" s="106"/>
      <c r="F22" s="106"/>
      <c r="G22" s="106"/>
      <c r="H22" s="106"/>
      <c r="I22" s="107" t="s">
        <v>146</v>
      </c>
      <c r="J22" s="107"/>
      <c r="K22" s="107"/>
      <c r="L22" s="107"/>
      <c r="M22" s="107"/>
      <c r="N22" s="107"/>
      <c r="O22" s="107"/>
      <c r="P22" s="107"/>
      <c r="Q22" s="43">
        <v>5</v>
      </c>
      <c r="R22" s="40" t="s">
        <v>131</v>
      </c>
    </row>
    <row r="23" spans="1:19" ht="24.75" customHeight="1">
      <c r="A23" s="52"/>
      <c r="B23" s="45"/>
      <c r="C23" s="46"/>
      <c r="D23" s="46"/>
      <c r="E23" s="46"/>
      <c r="F23" s="46"/>
      <c r="G23" s="46"/>
      <c r="H23" s="47"/>
      <c r="I23" s="48"/>
      <c r="J23" s="48"/>
      <c r="K23" s="48"/>
      <c r="L23" s="48"/>
      <c r="M23" s="48"/>
      <c r="N23" s="48"/>
      <c r="O23" s="48"/>
      <c r="P23" s="48"/>
      <c r="Q23" s="42"/>
      <c r="R23" s="51">
        <f>(IF(R21="X",Q21,"0"))+(IF(R22="X",Q22,"0"))</f>
        <v>5</v>
      </c>
    </row>
    <row r="24" spans="1:19" ht="24.75" customHeight="1">
      <c r="A24" s="109" t="s">
        <v>147</v>
      </c>
      <c r="B24" s="106" t="s">
        <v>148</v>
      </c>
      <c r="C24" s="106"/>
      <c r="D24" s="106"/>
      <c r="E24" s="106"/>
      <c r="F24" s="106"/>
      <c r="G24" s="106"/>
      <c r="H24" s="106"/>
      <c r="I24" s="107" t="s">
        <v>149</v>
      </c>
      <c r="J24" s="107"/>
      <c r="K24" s="107"/>
      <c r="L24" s="107"/>
      <c r="M24" s="107"/>
      <c r="N24" s="107"/>
      <c r="O24" s="107"/>
      <c r="P24" s="107"/>
      <c r="Q24" s="39">
        <v>1</v>
      </c>
      <c r="R24" s="40"/>
    </row>
    <row r="25" spans="1:19" ht="24.75" customHeight="1">
      <c r="A25" s="109"/>
      <c r="B25" s="106"/>
      <c r="C25" s="106"/>
      <c r="D25" s="106"/>
      <c r="E25" s="106"/>
      <c r="F25" s="106"/>
      <c r="G25" s="106"/>
      <c r="H25" s="106"/>
      <c r="I25" s="107" t="s">
        <v>150</v>
      </c>
      <c r="J25" s="107"/>
      <c r="K25" s="107"/>
      <c r="L25" s="107"/>
      <c r="M25" s="107"/>
      <c r="N25" s="107"/>
      <c r="O25" s="107"/>
      <c r="P25" s="107"/>
      <c r="Q25" s="42">
        <v>2</v>
      </c>
      <c r="R25" s="40"/>
    </row>
    <row r="26" spans="1:19" ht="24.75" customHeight="1">
      <c r="A26" s="109"/>
      <c r="B26" s="106"/>
      <c r="C26" s="106"/>
      <c r="D26" s="106"/>
      <c r="E26" s="106"/>
      <c r="F26" s="106"/>
      <c r="G26" s="106"/>
      <c r="H26" s="106"/>
      <c r="I26" s="107" t="s">
        <v>151</v>
      </c>
      <c r="J26" s="107"/>
      <c r="K26" s="107"/>
      <c r="L26" s="107"/>
      <c r="M26" s="107"/>
      <c r="N26" s="107"/>
      <c r="O26" s="107"/>
      <c r="P26" s="107"/>
      <c r="Q26" s="42">
        <v>3</v>
      </c>
      <c r="R26" s="40" t="s">
        <v>128</v>
      </c>
    </row>
    <row r="27" spans="1:19" ht="24.75" customHeight="1">
      <c r="A27" s="109"/>
      <c r="B27" s="106"/>
      <c r="C27" s="106"/>
      <c r="D27" s="106"/>
      <c r="E27" s="106"/>
      <c r="F27" s="106"/>
      <c r="G27" s="106"/>
      <c r="H27" s="106"/>
      <c r="I27" s="107" t="s">
        <v>152</v>
      </c>
      <c r="J27" s="107"/>
      <c r="K27" s="107"/>
      <c r="L27" s="107"/>
      <c r="M27" s="107"/>
      <c r="N27" s="107"/>
      <c r="O27" s="107"/>
      <c r="P27" s="107"/>
      <c r="Q27" s="42">
        <v>4</v>
      </c>
      <c r="R27" s="40"/>
    </row>
    <row r="28" spans="1:19" ht="24.75" customHeight="1">
      <c r="A28" s="109"/>
      <c r="B28" s="106"/>
      <c r="C28" s="106"/>
      <c r="D28" s="106"/>
      <c r="E28" s="106"/>
      <c r="F28" s="106"/>
      <c r="G28" s="106"/>
      <c r="H28" s="106"/>
      <c r="I28" s="107" t="s">
        <v>153</v>
      </c>
      <c r="J28" s="107"/>
      <c r="K28" s="107"/>
      <c r="L28" s="107"/>
      <c r="M28" s="107"/>
      <c r="N28" s="107"/>
      <c r="O28" s="107"/>
      <c r="P28" s="107"/>
      <c r="Q28" s="43">
        <v>5</v>
      </c>
      <c r="R28" s="40" t="s">
        <v>131</v>
      </c>
    </row>
    <row r="29" spans="1:19" ht="24.75" customHeight="1">
      <c r="A29" s="56"/>
      <c r="B29" s="46"/>
      <c r="C29" s="46"/>
      <c r="D29" s="46"/>
      <c r="E29" s="46"/>
      <c r="F29" s="46"/>
      <c r="G29" s="46"/>
      <c r="H29" s="46"/>
      <c r="I29" s="57"/>
      <c r="J29" s="57"/>
      <c r="K29" s="57"/>
      <c r="L29" s="57"/>
      <c r="M29" s="57"/>
      <c r="N29" s="57"/>
      <c r="O29" s="57"/>
      <c r="P29" s="57"/>
      <c r="Q29" s="58"/>
      <c r="R29" s="59">
        <f>(IF(R24="X",Q24,"0"))+(IF(R25="X",Q25,"0"))+(IF(R26="X",Q26,"0"))+(IF(R27="X",Q27,"0"))+(IF(R28="X",Q28,"0"))</f>
        <v>5</v>
      </c>
    </row>
    <row r="30" spans="1:19" ht="24.75" customHeight="1">
      <c r="A30" s="60"/>
      <c r="B30" s="61"/>
      <c r="C30" s="61"/>
      <c r="D30" s="61"/>
      <c r="E30" s="61"/>
      <c r="F30" s="61"/>
      <c r="G30" s="61"/>
      <c r="H30" s="61"/>
      <c r="I30" s="57"/>
      <c r="J30" s="57"/>
      <c r="K30" s="57"/>
      <c r="L30" s="57"/>
      <c r="M30" s="57"/>
      <c r="N30" s="57"/>
      <c r="O30" s="57"/>
      <c r="P30" s="57"/>
      <c r="Q30" s="62">
        <f>R30/6</f>
        <v>4.833333333333333</v>
      </c>
      <c r="R30" s="63">
        <f>R9+R12+R16+R20+R23+R29</f>
        <v>29</v>
      </c>
      <c r="S30" s="41" t="s">
        <v>154</v>
      </c>
    </row>
    <row r="31" spans="1:19" ht="24.75" customHeight="1">
      <c r="A31" s="60"/>
      <c r="B31" s="61"/>
      <c r="C31" s="61"/>
      <c r="D31" s="61"/>
      <c r="E31" s="61"/>
      <c r="F31" s="61"/>
      <c r="G31" s="61"/>
      <c r="H31" s="61"/>
      <c r="I31" s="57"/>
      <c r="J31" s="57"/>
      <c r="K31" s="57"/>
      <c r="L31" s="57"/>
      <c r="M31" s="57"/>
      <c r="N31" s="57"/>
      <c r="O31" s="57"/>
      <c r="P31" s="57"/>
      <c r="Q31" s="58"/>
      <c r="R31" s="64"/>
    </row>
    <row r="32" spans="1:19" ht="24.75" customHeight="1">
      <c r="A32" s="111" t="s">
        <v>155</v>
      </c>
      <c r="B32" s="111"/>
      <c r="C32" s="111"/>
      <c r="D32" s="111"/>
      <c r="E32" s="111"/>
      <c r="F32" s="111"/>
      <c r="G32" s="111"/>
      <c r="H32" s="111"/>
      <c r="I32" s="111"/>
      <c r="J32" s="111"/>
      <c r="K32" s="111"/>
      <c r="L32" s="111"/>
      <c r="M32" s="111"/>
      <c r="N32" s="111"/>
      <c r="O32" s="111"/>
      <c r="P32" s="111"/>
      <c r="Q32" s="65"/>
      <c r="R32" s="66"/>
    </row>
    <row r="33" spans="1:18" ht="24.75" customHeight="1">
      <c r="A33" s="109" t="s">
        <v>11</v>
      </c>
      <c r="B33" s="106" t="s">
        <v>156</v>
      </c>
      <c r="C33" s="106"/>
      <c r="D33" s="106"/>
      <c r="E33" s="106"/>
      <c r="F33" s="106"/>
      <c r="G33" s="106"/>
      <c r="H33" s="106"/>
      <c r="I33" s="112" t="s">
        <v>157</v>
      </c>
      <c r="J33" s="112"/>
      <c r="K33" s="112"/>
      <c r="L33" s="112"/>
      <c r="M33" s="112"/>
      <c r="N33" s="112"/>
      <c r="O33" s="112"/>
      <c r="P33" s="112"/>
      <c r="Q33" s="67">
        <v>1</v>
      </c>
      <c r="R33" s="40"/>
    </row>
    <row r="34" spans="1:18" ht="24.75" customHeight="1">
      <c r="A34" s="109"/>
      <c r="B34" s="106"/>
      <c r="C34" s="106"/>
      <c r="D34" s="106"/>
      <c r="E34" s="106"/>
      <c r="F34" s="106"/>
      <c r="G34" s="106"/>
      <c r="H34" s="106"/>
      <c r="I34" s="112" t="s">
        <v>158</v>
      </c>
      <c r="J34" s="112"/>
      <c r="K34" s="112"/>
      <c r="L34" s="112"/>
      <c r="M34" s="112"/>
      <c r="N34" s="112"/>
      <c r="O34" s="112"/>
      <c r="P34" s="112"/>
      <c r="Q34" s="49">
        <v>2</v>
      </c>
      <c r="R34" s="40"/>
    </row>
    <row r="35" spans="1:18" ht="24.75" customHeight="1">
      <c r="A35" s="109"/>
      <c r="B35" s="106"/>
      <c r="C35" s="106"/>
      <c r="D35" s="106"/>
      <c r="E35" s="106"/>
      <c r="F35" s="106"/>
      <c r="G35" s="106"/>
      <c r="H35" s="106"/>
      <c r="I35" s="112" t="s">
        <v>159</v>
      </c>
      <c r="J35" s="112"/>
      <c r="K35" s="112"/>
      <c r="L35" s="112"/>
      <c r="M35" s="112"/>
      <c r="N35" s="112"/>
      <c r="O35" s="112"/>
      <c r="P35" s="112"/>
      <c r="Q35" s="49">
        <v>3</v>
      </c>
      <c r="R35" s="40" t="s">
        <v>128</v>
      </c>
    </row>
    <row r="36" spans="1:18" ht="24.75" customHeight="1">
      <c r="A36" s="109"/>
      <c r="B36" s="106"/>
      <c r="C36" s="106"/>
      <c r="D36" s="106"/>
      <c r="E36" s="106"/>
      <c r="F36" s="106"/>
      <c r="G36" s="106"/>
      <c r="H36" s="106"/>
      <c r="I36" s="112" t="s">
        <v>160</v>
      </c>
      <c r="J36" s="112"/>
      <c r="K36" s="112"/>
      <c r="L36" s="112"/>
      <c r="M36" s="112"/>
      <c r="N36" s="112"/>
      <c r="O36" s="112"/>
      <c r="P36" s="112"/>
      <c r="Q36" s="49">
        <v>4</v>
      </c>
      <c r="R36" s="40"/>
    </row>
    <row r="37" spans="1:18" ht="24.75" customHeight="1">
      <c r="A37" s="109"/>
      <c r="B37" s="106"/>
      <c r="C37" s="106"/>
      <c r="D37" s="106"/>
      <c r="E37" s="106"/>
      <c r="F37" s="106"/>
      <c r="G37" s="106"/>
      <c r="H37" s="106"/>
      <c r="I37" s="112" t="s">
        <v>161</v>
      </c>
      <c r="J37" s="112"/>
      <c r="K37" s="112"/>
      <c r="L37" s="112"/>
      <c r="M37" s="112"/>
      <c r="N37" s="112"/>
      <c r="O37" s="112"/>
      <c r="P37" s="112"/>
      <c r="Q37" s="68">
        <v>5</v>
      </c>
      <c r="R37" s="40" t="s">
        <v>131</v>
      </c>
    </row>
    <row r="38" spans="1:18" ht="24.75" customHeight="1">
      <c r="A38" s="52"/>
      <c r="B38" s="45"/>
      <c r="C38" s="46"/>
      <c r="D38" s="46"/>
      <c r="E38" s="46"/>
      <c r="F38" s="46"/>
      <c r="G38" s="46"/>
      <c r="H38" s="47"/>
      <c r="I38" s="48"/>
      <c r="J38" s="48"/>
      <c r="K38" s="48"/>
      <c r="L38" s="48"/>
      <c r="M38" s="48"/>
      <c r="N38" s="48"/>
      <c r="O38" s="48"/>
      <c r="P38" s="48"/>
      <c r="Q38" s="58"/>
      <c r="R38" s="50">
        <f>(IF(R33="X",Q33,"0"))+(IF(R34="X",Q34,"0"))+(IF(R35="X",Q35,"0"))+(IF(R36="X",Q36,"0"))+(IF(R37="X",Q37,"0"))</f>
        <v>5</v>
      </c>
    </row>
    <row r="39" spans="1:18" ht="36.75" customHeight="1">
      <c r="A39" s="109" t="s">
        <v>12</v>
      </c>
      <c r="B39" s="106" t="s">
        <v>162</v>
      </c>
      <c r="C39" s="106"/>
      <c r="D39" s="106"/>
      <c r="E39" s="106"/>
      <c r="F39" s="106"/>
      <c r="G39" s="106"/>
      <c r="H39" s="106"/>
      <c r="I39" s="113" t="s">
        <v>145</v>
      </c>
      <c r="J39" s="113"/>
      <c r="K39" s="113"/>
      <c r="L39" s="113"/>
      <c r="M39" s="113"/>
      <c r="N39" s="113"/>
      <c r="O39" s="113"/>
      <c r="P39" s="113"/>
      <c r="Q39" s="67">
        <v>1</v>
      </c>
      <c r="R39" s="40" t="s">
        <v>128</v>
      </c>
    </row>
    <row r="40" spans="1:18" ht="39" customHeight="1">
      <c r="A40" s="109"/>
      <c r="B40" s="106"/>
      <c r="C40" s="106"/>
      <c r="D40" s="106"/>
      <c r="E40" s="106"/>
      <c r="F40" s="106"/>
      <c r="G40" s="106"/>
      <c r="H40" s="106"/>
      <c r="I40" s="113" t="s">
        <v>146</v>
      </c>
      <c r="J40" s="113"/>
      <c r="K40" s="113"/>
      <c r="L40" s="113"/>
      <c r="M40" s="113"/>
      <c r="N40" s="113"/>
      <c r="O40" s="113"/>
      <c r="P40" s="113"/>
      <c r="Q40" s="68">
        <v>5</v>
      </c>
      <c r="R40" s="40" t="s">
        <v>131</v>
      </c>
    </row>
    <row r="41" spans="1:18" ht="24.75" customHeight="1">
      <c r="A41" s="52"/>
      <c r="B41" s="45"/>
      <c r="C41" s="46"/>
      <c r="D41" s="46"/>
      <c r="E41" s="46"/>
      <c r="F41" s="46"/>
      <c r="G41" s="46"/>
      <c r="H41" s="47"/>
      <c r="I41" s="48"/>
      <c r="J41" s="48"/>
      <c r="K41" s="48"/>
      <c r="L41" s="48"/>
      <c r="M41" s="48"/>
      <c r="N41" s="48"/>
      <c r="O41" s="48"/>
      <c r="P41" s="48"/>
      <c r="Q41" s="58"/>
      <c r="R41" s="50">
        <f>(IF(R39="X",Q39,"0"))+(IF(R40="X",Q40,"0"))</f>
        <v>5</v>
      </c>
    </row>
    <row r="42" spans="1:18" ht="24.75" customHeight="1">
      <c r="A42" s="109" t="s">
        <v>13</v>
      </c>
      <c r="B42" s="106" t="s">
        <v>163</v>
      </c>
      <c r="C42" s="106"/>
      <c r="D42" s="106"/>
      <c r="E42" s="106"/>
      <c r="F42" s="106"/>
      <c r="G42" s="106"/>
      <c r="H42" s="106"/>
      <c r="I42" s="113" t="s">
        <v>145</v>
      </c>
      <c r="J42" s="113"/>
      <c r="K42" s="113"/>
      <c r="L42" s="113"/>
      <c r="M42" s="113"/>
      <c r="N42" s="113"/>
      <c r="O42" s="113"/>
      <c r="P42" s="113"/>
      <c r="Q42" s="67">
        <v>0</v>
      </c>
      <c r="R42" s="40"/>
    </row>
    <row r="43" spans="1:18" ht="24.75" customHeight="1">
      <c r="A43" s="109"/>
      <c r="B43" s="106"/>
      <c r="C43" s="106"/>
      <c r="D43" s="106"/>
      <c r="E43" s="106"/>
      <c r="F43" s="106"/>
      <c r="G43" s="106"/>
      <c r="H43" s="106"/>
      <c r="I43" s="112" t="s">
        <v>164</v>
      </c>
      <c r="J43" s="112"/>
      <c r="K43" s="112"/>
      <c r="L43" s="112"/>
      <c r="M43" s="112"/>
      <c r="N43" s="112"/>
      <c r="O43" s="112"/>
      <c r="P43" s="112"/>
      <c r="Q43" s="49">
        <v>1</v>
      </c>
      <c r="R43" s="40" t="s">
        <v>128</v>
      </c>
    </row>
    <row r="44" spans="1:18" ht="24.75" customHeight="1">
      <c r="A44" s="109"/>
      <c r="B44" s="106"/>
      <c r="C44" s="106"/>
      <c r="D44" s="106"/>
      <c r="E44" s="106"/>
      <c r="F44" s="106"/>
      <c r="G44" s="106"/>
      <c r="H44" s="106"/>
      <c r="I44" s="113" t="s">
        <v>165</v>
      </c>
      <c r="J44" s="113"/>
      <c r="K44" s="113"/>
      <c r="L44" s="113"/>
      <c r="M44" s="113"/>
      <c r="N44" s="113"/>
      <c r="O44" s="113"/>
      <c r="P44" s="113"/>
      <c r="Q44" s="49">
        <v>2</v>
      </c>
      <c r="R44" s="40"/>
    </row>
    <row r="45" spans="1:18" ht="24.75" customHeight="1">
      <c r="A45" s="109"/>
      <c r="B45" s="106"/>
      <c r="C45" s="106"/>
      <c r="D45" s="106"/>
      <c r="E45" s="106"/>
      <c r="F45" s="106"/>
      <c r="G45" s="106"/>
      <c r="H45" s="106"/>
      <c r="I45" s="113" t="s">
        <v>166</v>
      </c>
      <c r="J45" s="113"/>
      <c r="K45" s="113"/>
      <c r="L45" s="113"/>
      <c r="M45" s="113"/>
      <c r="N45" s="113"/>
      <c r="O45" s="113"/>
      <c r="P45" s="113"/>
      <c r="Q45" s="49">
        <v>3</v>
      </c>
      <c r="R45" s="40"/>
    </row>
    <row r="46" spans="1:18" ht="24.75" customHeight="1">
      <c r="A46" s="109"/>
      <c r="B46" s="106"/>
      <c r="C46" s="106"/>
      <c r="D46" s="106"/>
      <c r="E46" s="106"/>
      <c r="F46" s="106"/>
      <c r="G46" s="106"/>
      <c r="H46" s="106"/>
      <c r="I46" s="113" t="s">
        <v>167</v>
      </c>
      <c r="J46" s="113"/>
      <c r="K46" s="113"/>
      <c r="L46" s="113"/>
      <c r="M46" s="113"/>
      <c r="N46" s="113"/>
      <c r="O46" s="113"/>
      <c r="P46" s="113"/>
      <c r="Q46" s="49">
        <v>4</v>
      </c>
      <c r="R46" s="40" t="s">
        <v>128</v>
      </c>
    </row>
    <row r="47" spans="1:18" ht="24.75" customHeight="1">
      <c r="A47" s="109"/>
      <c r="B47" s="106"/>
      <c r="C47" s="106"/>
      <c r="D47" s="106"/>
      <c r="E47" s="106"/>
      <c r="F47" s="106"/>
      <c r="G47" s="106"/>
      <c r="H47" s="106"/>
      <c r="I47" s="113" t="s">
        <v>168</v>
      </c>
      <c r="J47" s="113"/>
      <c r="K47" s="113"/>
      <c r="L47" s="113"/>
      <c r="M47" s="113"/>
      <c r="N47" s="113"/>
      <c r="O47" s="113"/>
      <c r="P47" s="113"/>
      <c r="Q47" s="68">
        <v>5</v>
      </c>
      <c r="R47" s="69" t="s">
        <v>131</v>
      </c>
    </row>
    <row r="48" spans="1:18" ht="24.75" customHeight="1">
      <c r="A48" s="52"/>
      <c r="B48" s="45"/>
      <c r="C48" s="46"/>
      <c r="D48" s="46"/>
      <c r="E48" s="46"/>
      <c r="F48" s="46"/>
      <c r="G48" s="46"/>
      <c r="H48" s="47"/>
      <c r="I48" s="48"/>
      <c r="J48" s="48"/>
      <c r="K48" s="48"/>
      <c r="L48" s="48"/>
      <c r="M48" s="48"/>
      <c r="N48" s="48"/>
      <c r="O48" s="48"/>
      <c r="P48" s="48"/>
      <c r="Q48" s="58"/>
      <c r="R48" s="50">
        <f>(IF(R42="X",Q42,"0"))+(IF(R43="X",Q43,"0"))+(IF(R44="X",Q44,"0"))+(IF(R45="X",Q45,"0"))+(IF(R46="x",Q46,"0"))+(IF(R47="X",Q47,"0"))</f>
        <v>5</v>
      </c>
    </row>
    <row r="49" spans="1:19" ht="24.75" customHeight="1">
      <c r="A49" s="109" t="s">
        <v>169</v>
      </c>
      <c r="B49" s="106" t="s">
        <v>170</v>
      </c>
      <c r="C49" s="106"/>
      <c r="D49" s="106"/>
      <c r="E49" s="106"/>
      <c r="F49" s="106"/>
      <c r="G49" s="106"/>
      <c r="H49" s="106"/>
      <c r="I49" s="112" t="s">
        <v>171</v>
      </c>
      <c r="J49" s="112"/>
      <c r="K49" s="112"/>
      <c r="L49" s="112"/>
      <c r="M49" s="112"/>
      <c r="N49" s="112"/>
      <c r="O49" s="112"/>
      <c r="P49" s="112"/>
      <c r="Q49" s="67">
        <v>1</v>
      </c>
      <c r="R49" s="40" t="s">
        <v>128</v>
      </c>
    </row>
    <row r="50" spans="1:19" ht="24.75" customHeight="1">
      <c r="A50" s="109"/>
      <c r="B50" s="106"/>
      <c r="C50" s="106"/>
      <c r="D50" s="106"/>
      <c r="E50" s="106"/>
      <c r="F50" s="106"/>
      <c r="G50" s="106"/>
      <c r="H50" s="106"/>
      <c r="I50" s="112" t="s">
        <v>172</v>
      </c>
      <c r="J50" s="112"/>
      <c r="K50" s="112"/>
      <c r="L50" s="112"/>
      <c r="M50" s="112"/>
      <c r="N50" s="112"/>
      <c r="O50" s="112"/>
      <c r="P50" s="112"/>
      <c r="Q50" s="49">
        <v>2</v>
      </c>
      <c r="R50" s="40"/>
    </row>
    <row r="51" spans="1:19" ht="24.75" customHeight="1">
      <c r="A51" s="109"/>
      <c r="B51" s="106"/>
      <c r="C51" s="106"/>
      <c r="D51" s="106"/>
      <c r="E51" s="106"/>
      <c r="F51" s="106"/>
      <c r="G51" s="106"/>
      <c r="H51" s="106"/>
      <c r="I51" s="118" t="s">
        <v>173</v>
      </c>
      <c r="J51" s="118"/>
      <c r="K51" s="118"/>
      <c r="L51" s="118"/>
      <c r="M51" s="118"/>
      <c r="N51" s="118"/>
      <c r="O51" s="118"/>
      <c r="P51" s="118"/>
      <c r="Q51" s="49">
        <v>3</v>
      </c>
      <c r="R51" s="40"/>
    </row>
    <row r="52" spans="1:19" ht="24.75" customHeight="1">
      <c r="A52" s="109"/>
      <c r="B52" s="106"/>
      <c r="C52" s="106"/>
      <c r="D52" s="106"/>
      <c r="E52" s="106"/>
      <c r="F52" s="106"/>
      <c r="G52" s="106"/>
      <c r="H52" s="106"/>
      <c r="I52" s="112" t="s">
        <v>174</v>
      </c>
      <c r="J52" s="112"/>
      <c r="K52" s="112"/>
      <c r="L52" s="112"/>
      <c r="M52" s="112"/>
      <c r="N52" s="112"/>
      <c r="O52" s="112"/>
      <c r="P52" s="112"/>
      <c r="Q52" s="49">
        <v>4</v>
      </c>
      <c r="R52" s="40" t="s">
        <v>128</v>
      </c>
    </row>
    <row r="53" spans="1:19" ht="24.75" customHeight="1">
      <c r="A53" s="109"/>
      <c r="B53" s="106"/>
      <c r="C53" s="106"/>
      <c r="D53" s="106"/>
      <c r="E53" s="106"/>
      <c r="F53" s="106"/>
      <c r="G53" s="106"/>
      <c r="H53" s="106"/>
      <c r="I53" s="112" t="s">
        <v>175</v>
      </c>
      <c r="J53" s="112"/>
      <c r="K53" s="112"/>
      <c r="L53" s="112"/>
      <c r="M53" s="112"/>
      <c r="N53" s="112"/>
      <c r="O53" s="112"/>
      <c r="P53" s="112"/>
      <c r="Q53" s="68">
        <v>5</v>
      </c>
      <c r="R53" s="40" t="s">
        <v>131</v>
      </c>
      <c r="S53" s="70"/>
    </row>
    <row r="54" spans="1:19" ht="24.75" hidden="1" customHeight="1">
      <c r="A54" s="71"/>
      <c r="B54" s="72"/>
      <c r="C54" s="72"/>
      <c r="D54" s="72"/>
      <c r="E54" s="72"/>
      <c r="F54" s="72"/>
      <c r="G54" s="72"/>
      <c r="H54" s="72"/>
      <c r="I54" s="73"/>
      <c r="J54" s="73"/>
      <c r="K54" s="73"/>
      <c r="L54" s="73"/>
      <c r="M54" s="73"/>
      <c r="N54" s="73"/>
      <c r="O54" s="73"/>
      <c r="P54" s="73"/>
      <c r="Q54" s="58"/>
      <c r="R54" s="50">
        <f>(IF(R49="X",Q49,"0"))+(IF(R50="X",Q50,"0"))+(IF(R51="X",Q51,"0"))+(IF(R52="X",Q52,"0"))+(IF(R53="X",Q53,"0"))</f>
        <v>5</v>
      </c>
      <c r="S54" s="70"/>
    </row>
    <row r="55" spans="1:19" ht="24.75" hidden="1" customHeight="1">
      <c r="A55" s="60"/>
      <c r="B55" s="74"/>
      <c r="C55" s="74"/>
      <c r="D55" s="74"/>
      <c r="E55" s="74"/>
      <c r="F55" s="74"/>
      <c r="G55" s="74"/>
      <c r="H55" s="74"/>
      <c r="I55" s="74"/>
      <c r="J55" s="74"/>
      <c r="K55" s="74"/>
      <c r="L55" s="74"/>
      <c r="M55" s="74"/>
      <c r="N55" s="74"/>
      <c r="O55" s="74"/>
      <c r="P55" s="74"/>
      <c r="Q55" s="62">
        <f>R55/4</f>
        <v>5</v>
      </c>
      <c r="R55" s="75">
        <f>R54+R48+R41+R38</f>
        <v>20</v>
      </c>
      <c r="S55" s="70"/>
    </row>
    <row r="56" spans="1:19" ht="45" customHeight="1">
      <c r="A56" s="114" t="s">
        <v>176</v>
      </c>
      <c r="B56" s="114"/>
      <c r="C56" s="114"/>
      <c r="D56" s="114"/>
      <c r="E56" s="114"/>
      <c r="F56" s="114"/>
      <c r="G56" s="114"/>
      <c r="H56" s="114"/>
      <c r="I56" s="114"/>
      <c r="J56" s="114"/>
      <c r="K56" s="114"/>
      <c r="L56" s="114"/>
      <c r="M56" s="114"/>
      <c r="N56" s="115" t="s">
        <v>177</v>
      </c>
      <c r="O56" s="115"/>
      <c r="P56" s="115"/>
      <c r="Q56" s="116">
        <f>Q55*Q30</f>
        <v>24.166666666666664</v>
      </c>
      <c r="R56" s="116"/>
      <c r="S56" s="76"/>
    </row>
    <row r="57" spans="1:19" ht="87" customHeight="1">
      <c r="A57" s="114"/>
      <c r="B57" s="114"/>
      <c r="C57" s="114"/>
      <c r="D57" s="114"/>
      <c r="E57" s="114"/>
      <c r="F57" s="114"/>
      <c r="G57" s="114"/>
      <c r="H57" s="114"/>
      <c r="I57" s="114"/>
      <c r="J57" s="114"/>
      <c r="K57" s="114"/>
      <c r="L57" s="114"/>
      <c r="M57" s="114"/>
      <c r="N57" s="117" t="s">
        <v>178</v>
      </c>
      <c r="O57" s="117"/>
      <c r="P57" s="117"/>
      <c r="Q57" s="117"/>
      <c r="R57" s="117"/>
      <c r="S57" s="70"/>
    </row>
    <row r="58" spans="1:19" ht="24.75" customHeight="1">
      <c r="S58" s="70"/>
    </row>
    <row r="59" spans="1:19" ht="24.75" customHeight="1">
      <c r="S59" s="70"/>
    </row>
  </sheetData>
  <mergeCells count="67">
    <mergeCell ref="A56:M57"/>
    <mergeCell ref="N56:P56"/>
    <mergeCell ref="Q56:R56"/>
    <mergeCell ref="N57:R57"/>
    <mergeCell ref="I46:P46"/>
    <mergeCell ref="I47:P47"/>
    <mergeCell ref="A49:A53"/>
    <mergeCell ref="B49:H53"/>
    <mergeCell ref="I49:P49"/>
    <mergeCell ref="I50:P50"/>
    <mergeCell ref="I51:P51"/>
    <mergeCell ref="I52:P52"/>
    <mergeCell ref="I53:P53"/>
    <mergeCell ref="A39:A40"/>
    <mergeCell ref="B39:H40"/>
    <mergeCell ref="I39:P39"/>
    <mergeCell ref="I40:P40"/>
    <mergeCell ref="A42:A47"/>
    <mergeCell ref="B42:H47"/>
    <mergeCell ref="I42:P42"/>
    <mergeCell ref="I43:P43"/>
    <mergeCell ref="I44:P44"/>
    <mergeCell ref="I45:P45"/>
    <mergeCell ref="A32:P32"/>
    <mergeCell ref="A33:A37"/>
    <mergeCell ref="B33:H37"/>
    <mergeCell ref="I33:P33"/>
    <mergeCell ref="I34:P34"/>
    <mergeCell ref="I35:P35"/>
    <mergeCell ref="I36:P36"/>
    <mergeCell ref="I37:P37"/>
    <mergeCell ref="I28:P28"/>
    <mergeCell ref="A21:A22"/>
    <mergeCell ref="B21:H22"/>
    <mergeCell ref="I21:P21"/>
    <mergeCell ref="I22:P22"/>
    <mergeCell ref="A24:A28"/>
    <mergeCell ref="B24:H28"/>
    <mergeCell ref="I24:P24"/>
    <mergeCell ref="I25:P25"/>
    <mergeCell ref="I26:P26"/>
    <mergeCell ref="I27:P27"/>
    <mergeCell ref="A10:A11"/>
    <mergeCell ref="B10:H11"/>
    <mergeCell ref="I10:P10"/>
    <mergeCell ref="I11:P11"/>
    <mergeCell ref="I15:P15"/>
    <mergeCell ref="I17:P17"/>
    <mergeCell ref="A13:A15"/>
    <mergeCell ref="B13:H15"/>
    <mergeCell ref="I13:P13"/>
    <mergeCell ref="I14:P14"/>
    <mergeCell ref="A17:A19"/>
    <mergeCell ref="B17:H19"/>
    <mergeCell ref="I18:P18"/>
    <mergeCell ref="I19:P19"/>
    <mergeCell ref="B1:P1"/>
    <mergeCell ref="Q1:R3"/>
    <mergeCell ref="B2:P2"/>
    <mergeCell ref="A3:P3"/>
    <mergeCell ref="A4:A8"/>
    <mergeCell ref="B4:H8"/>
    <mergeCell ref="I4:P4"/>
    <mergeCell ref="I5:P5"/>
    <mergeCell ref="I6:P6"/>
    <mergeCell ref="I7:P7"/>
    <mergeCell ref="I8:P8"/>
  </mergeCells>
  <pageMargins left="0.75" right="0.75" top="1.045275590551181" bottom="1.045275590551181" header="0.75" footer="0.75"/>
  <pageSetup paperSize="0" scale="48" fitToWidth="0" fitToHeight="0" pageOrder="overThenDown" orientation="portrait" horizontalDpi="0" verticalDpi="0" copies="0"/>
  <headerFooter alignWithMargins="0"/>
  <colBreaks count="1" manualBreakCount="1">
    <brk id="1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RIEPILOGO</vt:lpstr>
      <vt:lpstr>Foglio1</vt:lpstr>
      <vt:lpstr>Foglio1!Area_stampa</vt:lpstr>
      <vt:lpstr>RIEPILOGO!Excel_BuiltIn__FilterDatabase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pxibilia</dc:creator>
  <cp:lastModifiedBy>Marcello Matzeu</cp:lastModifiedBy>
  <cp:revision>1</cp:revision>
  <cp:lastPrinted>2018-03-14T07:42:20Z</cp:lastPrinted>
  <dcterms:created xsi:type="dcterms:W3CDTF">2013-12-17T17:06:50Z</dcterms:created>
  <dcterms:modified xsi:type="dcterms:W3CDTF">2020-01-29T12:21:12Z</dcterms:modified>
</cp:coreProperties>
</file>